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190" activeTab="0"/>
  </bookViews>
  <sheets>
    <sheet name="ЗОШ 1" sheetId="1" r:id="rId1"/>
  </sheets>
  <definedNames>
    <definedName name="_xlnm.Print_Area" localSheetId="0">'ЗОШ 1'!$A$1:$AI$54</definedName>
    <definedName name="с1">#REF!</definedName>
  </definedNames>
  <calcPr fullCalcOnLoad="1"/>
</workbook>
</file>

<file path=xl/sharedStrings.xml><?xml version="1.0" encoding="utf-8"?>
<sst xmlns="http://schemas.openxmlformats.org/spreadsheetml/2006/main" count="194" uniqueCount="84">
  <si>
    <t xml:space="preserve">             Кременчуцька  загальноосвітня  школа   І-ІІІ  ступенів  № 1</t>
  </si>
  <si>
    <t>КЕКВ</t>
  </si>
  <si>
    <t>червень 2018</t>
  </si>
  <si>
    <t>IІ квартал 2018</t>
  </si>
  <si>
    <t>липень 2018</t>
  </si>
  <si>
    <t>серпень 2018</t>
  </si>
  <si>
    <t>вересень 2018</t>
  </si>
  <si>
    <t>IІI квартал 2018</t>
  </si>
  <si>
    <t>жовтень 2018</t>
  </si>
  <si>
    <t>листопад 2018</t>
  </si>
  <si>
    <t>грудень 2018</t>
  </si>
  <si>
    <t>IV квартал 2018</t>
  </si>
  <si>
    <t xml:space="preserve">Разом по ЗОШ </t>
  </si>
  <si>
    <t>сума, грн.</t>
  </si>
  <si>
    <t>примітки</t>
  </si>
  <si>
    <t>Канцтовари</t>
  </si>
  <si>
    <t>Штампи, печатки</t>
  </si>
  <si>
    <t>Періодичні видання</t>
  </si>
  <si>
    <t>Дидактичний матеріал, стенди</t>
  </si>
  <si>
    <t>Документи про освіту, бланки, класні журнали</t>
  </si>
  <si>
    <t>Будівельні матеріали та сантехвироби</t>
  </si>
  <si>
    <t>Господарські товари (замки, фурнітура та інше)</t>
  </si>
  <si>
    <t>Посуд</t>
  </si>
  <si>
    <t>Електротовари</t>
  </si>
  <si>
    <t>Вікна, двері</t>
  </si>
  <si>
    <t>Тюль, штори, жалюзі</t>
  </si>
  <si>
    <t>Меблі</t>
  </si>
  <si>
    <t>Годинники</t>
  </si>
  <si>
    <t>Лампи</t>
  </si>
  <si>
    <t>Фільтри для води</t>
  </si>
  <si>
    <t>Спортінвентар</t>
  </si>
  <si>
    <t>Дошка магнітна</t>
  </si>
  <si>
    <t>Одяг робочий</t>
  </si>
  <si>
    <t>Миючі засоби</t>
  </si>
  <si>
    <t>Інші товари</t>
  </si>
  <si>
    <t xml:space="preserve">Всього факт 2210 </t>
  </si>
  <si>
    <t>Х</t>
  </si>
  <si>
    <t>ПЛАН 2210</t>
  </si>
  <si>
    <t>РІЗНИЦЯ 2210</t>
  </si>
  <si>
    <t>Пот. ремонт комп.техніки, обладнання та їх т/о</t>
  </si>
  <si>
    <t>Техобсл-ння та заправка картриджів</t>
  </si>
  <si>
    <t>Інтернет</t>
  </si>
  <si>
    <t>Атестація роб. місць</t>
  </si>
  <si>
    <t>Охорона, пожежна сигналізація</t>
  </si>
  <si>
    <t>Зв`язок телефонний</t>
  </si>
  <si>
    <t>Вивіз сміття</t>
  </si>
  <si>
    <t>Техобсл-ння засобів пожежогасіння (вогнегасників)</t>
  </si>
  <si>
    <t>Повірка обладнання</t>
  </si>
  <si>
    <t>Поточний ремонт</t>
  </si>
  <si>
    <t>Юридичні послуги</t>
  </si>
  <si>
    <t>Супроводження програмного забезпечення</t>
  </si>
  <si>
    <t>Кронування дерев</t>
  </si>
  <si>
    <t>Хімічна обробка</t>
  </si>
  <si>
    <t>Обсл-ння системи очищення води, аналізи води</t>
  </si>
  <si>
    <t>Інше</t>
  </si>
  <si>
    <t>Всього по факт 2240</t>
  </si>
  <si>
    <t>ПЛАН 2240</t>
  </si>
  <si>
    <t>РІЗНИЦЯ 2240</t>
  </si>
  <si>
    <r>
      <t>Засоби пожежогасіння</t>
    </r>
    <r>
      <rPr>
        <b/>
        <sz val="9"/>
        <rFont val="Arial Cyr"/>
        <family val="0"/>
      </rPr>
      <t xml:space="preserve"> (вогнегасники та т.п.)</t>
    </r>
  </si>
  <si>
    <r>
      <t>Форма (</t>
    </r>
    <r>
      <rPr>
        <b/>
        <sz val="12"/>
        <rFont val="Arial Cyr"/>
        <family val="0"/>
      </rPr>
      <t>спортивна/шкільна</t>
    </r>
    <r>
      <rPr>
        <b/>
        <sz val="14"/>
        <rFont val="Arial Cyr"/>
        <family val="0"/>
      </rPr>
      <t>)</t>
    </r>
  </si>
  <si>
    <r>
      <t xml:space="preserve">Акустична апаратура </t>
    </r>
    <r>
      <rPr>
        <b/>
        <sz val="12"/>
        <rFont val="Arial Cyr"/>
        <family val="0"/>
      </rPr>
      <t>(колонки, мікрофони</t>
    </r>
    <r>
      <rPr>
        <b/>
        <sz val="14"/>
        <rFont val="Arial Cyr"/>
        <family val="0"/>
      </rPr>
      <t>)</t>
    </r>
  </si>
  <si>
    <r>
      <t>Комп`ютерне обладнання (</t>
    </r>
    <r>
      <rPr>
        <b/>
        <sz val="12"/>
        <rFont val="Arial Cyr"/>
        <family val="0"/>
      </rPr>
      <t>ПК, комплектуючі, принтери, проектори)</t>
    </r>
  </si>
  <si>
    <t>Інтерєр</t>
  </si>
  <si>
    <t>з/ч до РС</t>
  </si>
  <si>
    <t>Курятник</t>
  </si>
  <si>
    <t>Екіпаж</t>
  </si>
  <si>
    <t>по тендеру</t>
  </si>
  <si>
    <t>Кредиторська заборг.2018</t>
  </si>
  <si>
    <t>серт.ключів</t>
  </si>
  <si>
    <t>717,69-комл.та збер.підручників, 925 дост.підр., 1880-експ.оцінка, 720-інф.технол.</t>
  </si>
  <si>
    <t>квітень 2019</t>
  </si>
  <si>
    <t>березень 2019</t>
  </si>
  <si>
    <t>І квартал 2019</t>
  </si>
  <si>
    <t>лютий 2019</t>
  </si>
  <si>
    <t>січень 2019</t>
  </si>
  <si>
    <t>травень 2019</t>
  </si>
  <si>
    <t>11140,00-трансп.послуги, 240,00інф.техн</t>
  </si>
  <si>
    <t>Катарженко</t>
  </si>
  <si>
    <t>Інтерєр,Катарженко</t>
  </si>
  <si>
    <t>Інтерєр,Новицька</t>
  </si>
  <si>
    <t xml:space="preserve"> Курятник</t>
  </si>
  <si>
    <t>8010,24виго.докум.про освіту. 240,00-інф.техн</t>
  </si>
  <si>
    <t>240,00 інф.техн</t>
  </si>
  <si>
    <t xml:space="preserve"> інтерєр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</si>
</sst>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_ ;[Red]\-#,##0.00\ "/>
    <numFmt numFmtId="189" formatCode="0.00_ ;[Red]\-0.00\ "/>
    <numFmt numFmtId="190" formatCode="#,##0.00;\-\ #,##0.00;&quot;-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 ;\-#,##0.00\ "/>
    <numFmt numFmtId="196" formatCode="#0.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8"/>
      <color indexed="12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sz val="9"/>
      <name val="Arial Cyr"/>
      <family val="0"/>
    </font>
    <font>
      <b/>
      <i/>
      <sz val="18"/>
      <color indexed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4"/>
      <color indexed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color indexed="12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 Cyr"/>
      <family val="0"/>
    </font>
    <font>
      <i/>
      <sz val="9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i/>
      <sz val="14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3" fillId="5" borderId="10" xfId="0" applyNumberFormat="1" applyFont="1" applyFill="1" applyBorder="1" applyAlignment="1">
      <alignment/>
    </xf>
    <xf numFmtId="2" fontId="26" fillId="5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/>
    </xf>
    <xf numFmtId="2" fontId="30" fillId="25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32" fillId="26" borderId="10" xfId="0" applyNumberFormat="1" applyFont="1" applyFill="1" applyBorder="1" applyAlignment="1">
      <alignment/>
    </xf>
    <xf numFmtId="2" fontId="23" fillId="26" borderId="10" xfId="0" applyNumberFormat="1" applyFont="1" applyFill="1" applyBorder="1" applyAlignment="1">
      <alignment horizontal="center"/>
    </xf>
    <xf numFmtId="2" fontId="23" fillId="26" borderId="10" xfId="0" applyNumberFormat="1" applyFont="1" applyFill="1" applyBorder="1" applyAlignment="1">
      <alignment/>
    </xf>
    <xf numFmtId="2" fontId="26" fillId="26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 horizontal="right"/>
    </xf>
    <xf numFmtId="2" fontId="34" fillId="26" borderId="10" xfId="0" applyNumberFormat="1" applyFont="1" applyFill="1" applyBorder="1" applyAlignment="1">
      <alignment/>
    </xf>
    <xf numFmtId="2" fontId="35" fillId="5" borderId="10" xfId="0" applyNumberFormat="1" applyFont="1" applyFill="1" applyBorder="1" applyAlignment="1">
      <alignment/>
    </xf>
    <xf numFmtId="0" fontId="37" fillId="0" borderId="11" xfId="0" applyFont="1" applyBorder="1" applyAlignment="1">
      <alignment horizontal="left"/>
    </xf>
    <xf numFmtId="2" fontId="23" fillId="26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189" fontId="42" fillId="0" borderId="12" xfId="0" applyNumberFormat="1" applyFont="1" applyBorder="1" applyAlignment="1">
      <alignment/>
    </xf>
    <xf numFmtId="189" fontId="42" fillId="0" borderId="11" xfId="0" applyNumberFormat="1" applyFont="1" applyBorder="1" applyAlignment="1">
      <alignment/>
    </xf>
    <xf numFmtId="2" fontId="43" fillId="25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 vertical="distributed"/>
    </xf>
    <xf numFmtId="49" fontId="24" fillId="0" borderId="10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textRotation="90" wrapText="1"/>
    </xf>
    <xf numFmtId="189" fontId="23" fillId="0" borderId="12" xfId="0" applyNumberFormat="1" applyFont="1" applyBorder="1" applyAlignment="1">
      <alignment/>
    </xf>
    <xf numFmtId="189" fontId="23" fillId="0" borderId="11" xfId="0" applyNumberFormat="1" applyFont="1" applyBorder="1" applyAlignment="1">
      <alignment/>
    </xf>
    <xf numFmtId="0" fontId="24" fillId="5" borderId="12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189" fontId="23" fillId="0" borderId="12" xfId="0" applyNumberFormat="1" applyFont="1" applyBorder="1" applyAlignment="1">
      <alignment horizontal="left" wrapText="1"/>
    </xf>
    <xf numFmtId="189" fontId="23" fillId="0" borderId="11" xfId="0" applyNumberFormat="1" applyFont="1" applyBorder="1" applyAlignment="1">
      <alignment horizontal="left" wrapText="1"/>
    </xf>
    <xf numFmtId="189" fontId="23" fillId="0" borderId="12" xfId="0" applyNumberFormat="1" applyFont="1" applyBorder="1" applyAlignment="1">
      <alignment wrapText="1"/>
    </xf>
    <xf numFmtId="189" fontId="23" fillId="0" borderId="11" xfId="0" applyNumberFormat="1" applyFont="1" applyBorder="1" applyAlignment="1">
      <alignment wrapText="1"/>
    </xf>
    <xf numFmtId="189" fontId="23" fillId="26" borderId="12" xfId="0" applyNumberFormat="1" applyFont="1" applyFill="1" applyBorder="1" applyAlignment="1">
      <alignment horizontal="left"/>
    </xf>
    <xf numFmtId="189" fontId="23" fillId="26" borderId="11" xfId="0" applyNumberFormat="1" applyFont="1" applyFill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23" fillId="5" borderId="12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 wrapText="1"/>
    </xf>
    <xf numFmtId="0" fontId="22" fillId="0" borderId="17" xfId="0" applyNumberFormat="1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</cellXfs>
  <cellStyles count="110">
    <cellStyle name="Normal" xfId="0"/>
    <cellStyle name="20% - Акцент1" xfId="15"/>
    <cellStyle name="20% — акцент1" xfId="16"/>
    <cellStyle name="20% — акцент1 2" xfId="17"/>
    <cellStyle name="20% - Акцент2" xfId="18"/>
    <cellStyle name="20% — акцент2" xfId="19"/>
    <cellStyle name="20% — акцент2 2" xfId="20"/>
    <cellStyle name="20% - Акцент3" xfId="21"/>
    <cellStyle name="20% — акцент3" xfId="22"/>
    <cellStyle name="20% — акцент3 2" xfId="23"/>
    <cellStyle name="20% - Акцент4" xfId="24"/>
    <cellStyle name="20% — акцент4" xfId="25"/>
    <cellStyle name="20% — акцент4 2" xfId="26"/>
    <cellStyle name="20% - Акцент5" xfId="27"/>
    <cellStyle name="20% — акцент5" xfId="28"/>
    <cellStyle name="20% — акцент5 2" xfId="29"/>
    <cellStyle name="20% - Акцент6" xfId="30"/>
    <cellStyle name="20% — акцент6" xfId="31"/>
    <cellStyle name="20% — акцент6 2" xfId="32"/>
    <cellStyle name="40% - Акцент1" xfId="33"/>
    <cellStyle name="40% — акцент1" xfId="34"/>
    <cellStyle name="40% — акцент1 2" xfId="35"/>
    <cellStyle name="40% - Акцент2" xfId="36"/>
    <cellStyle name="40% — акцент2" xfId="37"/>
    <cellStyle name="40% — акцент2 2" xfId="38"/>
    <cellStyle name="40% - Акцент3" xfId="39"/>
    <cellStyle name="40% — акцент3" xfId="40"/>
    <cellStyle name="40% — акцент3 2" xfId="41"/>
    <cellStyle name="40% - Акцент4" xfId="42"/>
    <cellStyle name="40% — акцент4" xfId="43"/>
    <cellStyle name="40% — акцент4 2" xfId="44"/>
    <cellStyle name="40% - Акцент5" xfId="45"/>
    <cellStyle name="40% — акцент5" xfId="46"/>
    <cellStyle name="40% — акцент5 2" xfId="47"/>
    <cellStyle name="40% - Акцент6" xfId="48"/>
    <cellStyle name="40% — акцент6" xfId="49"/>
    <cellStyle name="40% — акцент6 2" xfId="50"/>
    <cellStyle name="60% - Акцент1" xfId="51"/>
    <cellStyle name="60% — акцент1" xfId="52"/>
    <cellStyle name="60% — акцент1 2" xfId="53"/>
    <cellStyle name="60% - Акцент2" xfId="54"/>
    <cellStyle name="60% — акцент2" xfId="55"/>
    <cellStyle name="60% — акцент2 2" xfId="56"/>
    <cellStyle name="60% - Акцент3" xfId="57"/>
    <cellStyle name="60% — акцент3" xfId="58"/>
    <cellStyle name="60% — акцент3 2" xfId="59"/>
    <cellStyle name="60% - Акцент4" xfId="60"/>
    <cellStyle name="60% — акцент4" xfId="61"/>
    <cellStyle name="60% — акцент4 2" xfId="62"/>
    <cellStyle name="60% - Акцент5" xfId="63"/>
    <cellStyle name="60% — акцент5" xfId="64"/>
    <cellStyle name="60% — акцент5 2" xfId="65"/>
    <cellStyle name="60% - Акцент6" xfId="66"/>
    <cellStyle name="60% — акцент6" xfId="67"/>
    <cellStyle name="60% —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3" xfId="107"/>
    <cellStyle name="Followed Hyperlink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6"/>
  <sheetViews>
    <sheetView tabSelected="1" zoomScale="75" zoomScaleNormal="75" zoomScalePageLayoutView="0" workbookViewId="0" topLeftCell="A1">
      <pane xSplit="8" ySplit="3" topLeftCell="O49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O43" sqref="O43"/>
    </sheetView>
  </sheetViews>
  <sheetFormatPr defaultColWidth="9.00390625" defaultRowHeight="12.75"/>
  <cols>
    <col min="1" max="1" width="17.625" style="0" customWidth="1"/>
    <col min="2" max="2" width="13.00390625" style="22" customWidth="1"/>
    <col min="3" max="7" width="16.25390625" style="23" customWidth="1"/>
    <col min="8" max="8" width="18.625" style="23" customWidth="1"/>
    <col min="9" max="9" width="15.875" style="23" customWidth="1"/>
    <col min="10" max="10" width="31.00390625" style="23" customWidth="1"/>
    <col min="11" max="11" width="13.375" style="23" customWidth="1"/>
    <col min="12" max="12" width="19.875" style="23" customWidth="1"/>
    <col min="13" max="13" width="12.875" style="23" customWidth="1"/>
    <col min="14" max="14" width="25.375" style="23" customWidth="1"/>
    <col min="15" max="15" width="15.125" style="23" customWidth="1"/>
    <col min="16" max="16" width="20.625" style="23" customWidth="1"/>
    <col min="17" max="17" width="18.25390625" style="23" customWidth="1"/>
    <col min="18" max="18" width="37.125" style="23" customWidth="1"/>
    <col min="19" max="19" width="16.75390625" style="23" customWidth="1"/>
    <col min="20" max="20" width="27.625" style="23" customWidth="1"/>
    <col min="21" max="23" width="20.625" style="23" customWidth="1"/>
    <col min="24" max="24" width="19.875" style="23" customWidth="1"/>
    <col min="25" max="25" width="15.375" style="23" customWidth="1"/>
    <col min="26" max="26" width="37.875" style="23" customWidth="1"/>
    <col min="27" max="27" width="12.625" style="23" customWidth="1"/>
    <col min="28" max="28" width="23.00390625" style="23" customWidth="1"/>
    <col min="29" max="29" width="13.875" style="23" customWidth="1"/>
    <col min="30" max="31" width="20.625" style="23" customWidth="1"/>
    <col min="32" max="32" width="21.375" style="23" customWidth="1"/>
    <col min="33" max="33" width="19.625" style="23" customWidth="1"/>
    <col min="34" max="34" width="27.875" style="23" customWidth="1"/>
    <col min="35" max="35" width="18.375" style="26" customWidth="1"/>
    <col min="36" max="38" width="20.625" style="0" customWidth="1"/>
  </cols>
  <sheetData>
    <row r="1" spans="1:35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ht="5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83.25" customHeight="1">
      <c r="A3" s="44" t="s">
        <v>1</v>
      </c>
      <c r="B3" s="45"/>
      <c r="C3" s="38" t="s">
        <v>74</v>
      </c>
      <c r="D3" s="39"/>
      <c r="E3" s="38" t="s">
        <v>73</v>
      </c>
      <c r="F3" s="39"/>
      <c r="G3" s="38" t="s">
        <v>71</v>
      </c>
      <c r="H3" s="39"/>
      <c r="I3" s="36" t="s">
        <v>72</v>
      </c>
      <c r="J3" s="37"/>
      <c r="K3" s="38" t="s">
        <v>70</v>
      </c>
      <c r="L3" s="39"/>
      <c r="M3" s="38" t="s">
        <v>75</v>
      </c>
      <c r="N3" s="39"/>
      <c r="O3" s="38" t="s">
        <v>2</v>
      </c>
      <c r="P3" s="39"/>
      <c r="Q3" s="36" t="s">
        <v>3</v>
      </c>
      <c r="R3" s="37"/>
      <c r="S3" s="35" t="s">
        <v>4</v>
      </c>
      <c r="T3" s="35"/>
      <c r="U3" s="35" t="s">
        <v>5</v>
      </c>
      <c r="V3" s="35"/>
      <c r="W3" s="35" t="s">
        <v>6</v>
      </c>
      <c r="X3" s="35"/>
      <c r="Y3" s="36" t="s">
        <v>7</v>
      </c>
      <c r="Z3" s="37"/>
      <c r="AA3" s="36" t="s">
        <v>8</v>
      </c>
      <c r="AB3" s="37"/>
      <c r="AC3" s="36" t="s">
        <v>9</v>
      </c>
      <c r="AD3" s="37"/>
      <c r="AE3" s="36" t="s">
        <v>10</v>
      </c>
      <c r="AF3" s="37"/>
      <c r="AG3" s="36" t="s">
        <v>11</v>
      </c>
      <c r="AH3" s="37"/>
      <c r="AI3" s="1" t="s">
        <v>12</v>
      </c>
    </row>
    <row r="4" spans="1:35" ht="32.25" customHeight="1">
      <c r="A4" s="46"/>
      <c r="B4" s="47"/>
      <c r="C4" s="2" t="s">
        <v>13</v>
      </c>
      <c r="D4" s="3" t="s">
        <v>14</v>
      </c>
      <c r="E4" s="2" t="s">
        <v>13</v>
      </c>
      <c r="F4" s="3" t="s">
        <v>14</v>
      </c>
      <c r="G4" s="2" t="s">
        <v>13</v>
      </c>
      <c r="H4" s="3" t="s">
        <v>14</v>
      </c>
      <c r="I4" s="2" t="s">
        <v>13</v>
      </c>
      <c r="J4" s="3" t="s">
        <v>14</v>
      </c>
      <c r="K4" s="2"/>
      <c r="L4" s="3" t="s">
        <v>14</v>
      </c>
      <c r="M4" s="2" t="s">
        <v>13</v>
      </c>
      <c r="N4" s="3" t="s">
        <v>14</v>
      </c>
      <c r="O4" s="2" t="s">
        <v>13</v>
      </c>
      <c r="P4" s="3" t="s">
        <v>14</v>
      </c>
      <c r="Q4" s="3" t="s">
        <v>13</v>
      </c>
      <c r="R4" s="3" t="s">
        <v>14</v>
      </c>
      <c r="S4" s="2" t="s">
        <v>13</v>
      </c>
      <c r="T4" s="3" t="s">
        <v>14</v>
      </c>
      <c r="U4" s="2" t="s">
        <v>13</v>
      </c>
      <c r="V4" s="3" t="s">
        <v>14</v>
      </c>
      <c r="W4" s="2" t="s">
        <v>13</v>
      </c>
      <c r="X4" s="3" t="s">
        <v>14</v>
      </c>
      <c r="Y4" s="3" t="s">
        <v>13</v>
      </c>
      <c r="Z4" s="3" t="s">
        <v>14</v>
      </c>
      <c r="AA4" s="2" t="s">
        <v>13</v>
      </c>
      <c r="AB4" s="3" t="s">
        <v>14</v>
      </c>
      <c r="AC4" s="2" t="s">
        <v>13</v>
      </c>
      <c r="AD4" s="3" t="s">
        <v>14</v>
      </c>
      <c r="AE4" s="2" t="s">
        <v>13</v>
      </c>
      <c r="AF4" s="3" t="s">
        <v>14</v>
      </c>
      <c r="AG4" s="3" t="s">
        <v>13</v>
      </c>
      <c r="AH4" s="3" t="s">
        <v>14</v>
      </c>
      <c r="AI4" s="1"/>
    </row>
    <row r="5" spans="1:35" ht="23.25">
      <c r="A5" s="42">
        <v>2210</v>
      </c>
      <c r="B5" s="4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26.25" customHeight="1">
      <c r="A6" s="40" t="s">
        <v>15</v>
      </c>
      <c r="B6" s="41"/>
      <c r="C6" s="6"/>
      <c r="D6" s="6"/>
      <c r="E6" s="6">
        <v>563</v>
      </c>
      <c r="F6" s="7" t="s">
        <v>64</v>
      </c>
      <c r="G6" s="6"/>
      <c r="H6" s="8"/>
      <c r="I6" s="9">
        <f>C6+E6+G6</f>
        <v>563</v>
      </c>
      <c r="J6" s="9"/>
      <c r="K6" s="10">
        <v>5019.58</v>
      </c>
      <c r="L6" s="7" t="s">
        <v>64</v>
      </c>
      <c r="M6" s="10">
        <f>10300</f>
        <v>10300</v>
      </c>
      <c r="N6" s="10" t="s">
        <v>80</v>
      </c>
      <c r="O6" s="10"/>
      <c r="P6" s="10"/>
      <c r="Q6" s="10"/>
      <c r="R6" s="9"/>
      <c r="S6" s="10"/>
      <c r="T6" s="10"/>
      <c r="U6" s="10"/>
      <c r="V6" s="9"/>
      <c r="W6" s="10"/>
      <c r="X6" s="10"/>
      <c r="Y6" s="10"/>
      <c r="Z6" s="9"/>
      <c r="AA6" s="10"/>
      <c r="AB6" s="9"/>
      <c r="AC6" s="10"/>
      <c r="AD6" s="10"/>
      <c r="AE6" s="10"/>
      <c r="AF6" s="10"/>
      <c r="AG6" s="10"/>
      <c r="AH6" s="9"/>
      <c r="AI6" s="11">
        <f aca="true" t="shared" si="0" ref="AI6:AI13">C6+E6+G6+K6+M6+O6+S6+U6+W6+AA6+AC6+AE6</f>
        <v>15882.58</v>
      </c>
    </row>
    <row r="7" spans="1:35" ht="18.75">
      <c r="A7" s="40" t="s">
        <v>16</v>
      </c>
      <c r="B7" s="41"/>
      <c r="C7" s="6"/>
      <c r="D7" s="6"/>
      <c r="E7" s="6"/>
      <c r="F7" s="7"/>
      <c r="G7" s="6"/>
      <c r="H7" s="7"/>
      <c r="I7" s="9">
        <f aca="true" t="shared" si="1" ref="I7:I30">C7+E7+G7</f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>
        <f t="shared" si="0"/>
        <v>0</v>
      </c>
    </row>
    <row r="8" spans="1:35" ht="18.75">
      <c r="A8" s="40" t="s">
        <v>17</v>
      </c>
      <c r="B8" s="41"/>
      <c r="C8" s="6"/>
      <c r="D8" s="6"/>
      <c r="E8" s="6"/>
      <c r="F8" s="7"/>
      <c r="G8" s="6"/>
      <c r="H8" s="7"/>
      <c r="I8" s="9">
        <f t="shared" si="1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>
        <f t="shared" si="0"/>
        <v>0</v>
      </c>
    </row>
    <row r="9" spans="1:35" ht="37.5" customHeight="1">
      <c r="A9" s="50" t="s">
        <v>18</v>
      </c>
      <c r="B9" s="51"/>
      <c r="C9" s="6"/>
      <c r="D9" s="6"/>
      <c r="E9" s="6"/>
      <c r="F9" s="7"/>
      <c r="G9" s="6"/>
      <c r="H9" s="7"/>
      <c r="I9" s="9">
        <f t="shared" si="1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9"/>
      <c r="U9" s="10"/>
      <c r="V9" s="9"/>
      <c r="W9" s="10"/>
      <c r="X9" s="10"/>
      <c r="Y9" s="10"/>
      <c r="Z9" s="9"/>
      <c r="AA9" s="10"/>
      <c r="AB9" s="10"/>
      <c r="AC9" s="10"/>
      <c r="AD9" s="10"/>
      <c r="AE9" s="10"/>
      <c r="AF9" s="10"/>
      <c r="AG9" s="10"/>
      <c r="AH9" s="10"/>
      <c r="AI9" s="11">
        <f t="shared" si="0"/>
        <v>0</v>
      </c>
    </row>
    <row r="10" spans="1:35" ht="51" customHeight="1">
      <c r="A10" s="50" t="s">
        <v>19</v>
      </c>
      <c r="B10" s="51"/>
      <c r="C10" s="6"/>
      <c r="D10" s="6"/>
      <c r="E10" s="6"/>
      <c r="F10" s="7"/>
      <c r="G10" s="6"/>
      <c r="H10" s="7"/>
      <c r="I10" s="9">
        <f t="shared" si="1"/>
        <v>0</v>
      </c>
      <c r="J10" s="10"/>
      <c r="K10" s="10"/>
      <c r="L10" s="10"/>
      <c r="M10" s="10"/>
      <c r="N10" s="9"/>
      <c r="O10" s="10"/>
      <c r="P10" s="9"/>
      <c r="Q10" s="10"/>
      <c r="R10" s="9"/>
      <c r="S10" s="10"/>
      <c r="T10" s="9"/>
      <c r="U10" s="10"/>
      <c r="V10" s="10"/>
      <c r="W10" s="10"/>
      <c r="X10" s="10"/>
      <c r="Y10" s="10"/>
      <c r="Z10" s="9"/>
      <c r="AA10" s="10"/>
      <c r="AB10" s="10"/>
      <c r="AC10" s="10"/>
      <c r="AD10" s="10"/>
      <c r="AE10" s="10"/>
      <c r="AF10" s="10"/>
      <c r="AG10" s="10"/>
      <c r="AH10" s="10"/>
      <c r="AI10" s="11">
        <f t="shared" si="0"/>
        <v>0</v>
      </c>
    </row>
    <row r="11" spans="1:35" ht="33.75" customHeight="1">
      <c r="A11" s="50" t="s">
        <v>20</v>
      </c>
      <c r="B11" s="51"/>
      <c r="C11" s="6"/>
      <c r="D11" s="6"/>
      <c r="E11" s="6"/>
      <c r="F11" s="8"/>
      <c r="G11" s="6"/>
      <c r="H11" s="8"/>
      <c r="I11" s="9">
        <f t="shared" si="1"/>
        <v>0</v>
      </c>
      <c r="J11" s="9"/>
      <c r="K11" s="10">
        <v>34204.86</v>
      </c>
      <c r="L11" s="6" t="s">
        <v>62</v>
      </c>
      <c r="M11" s="10">
        <f>23565.65+2419+3569</f>
        <v>29553.65</v>
      </c>
      <c r="N11" s="9" t="s">
        <v>79</v>
      </c>
      <c r="O11" s="10">
        <f>1893+17205</f>
        <v>19098</v>
      </c>
      <c r="P11" s="9" t="s">
        <v>83</v>
      </c>
      <c r="Q11" s="10"/>
      <c r="R11" s="9"/>
      <c r="S11" s="10"/>
      <c r="T11" s="9"/>
      <c r="U11" s="10"/>
      <c r="V11" s="9"/>
      <c r="W11" s="10"/>
      <c r="X11" s="10"/>
      <c r="Y11" s="10"/>
      <c r="Z11" s="9"/>
      <c r="AA11" s="10"/>
      <c r="AB11" s="9"/>
      <c r="AC11" s="10"/>
      <c r="AD11" s="10"/>
      <c r="AE11" s="10"/>
      <c r="AF11" s="10"/>
      <c r="AG11" s="10"/>
      <c r="AH11" s="9"/>
      <c r="AI11" s="11">
        <f t="shared" si="0"/>
        <v>82856.51000000001</v>
      </c>
    </row>
    <row r="12" spans="1:35" ht="54.75" customHeight="1">
      <c r="A12" s="48" t="s">
        <v>21</v>
      </c>
      <c r="B12" s="49"/>
      <c r="C12" s="6">
        <v>2230.42</v>
      </c>
      <c r="D12" s="6" t="s">
        <v>62</v>
      </c>
      <c r="E12" s="6"/>
      <c r="F12" s="7"/>
      <c r="G12" s="6"/>
      <c r="H12" s="8"/>
      <c r="I12" s="9">
        <f t="shared" si="1"/>
        <v>2230.42</v>
      </c>
      <c r="J12" s="9"/>
      <c r="K12" s="10">
        <v>10300.56</v>
      </c>
      <c r="L12" s="6" t="s">
        <v>62</v>
      </c>
      <c r="M12" s="10">
        <f>2075.34+1545</f>
        <v>3620.34</v>
      </c>
      <c r="N12" s="9" t="s">
        <v>78</v>
      </c>
      <c r="O12" s="10">
        <f>486+26175.01</f>
        <v>26661.01</v>
      </c>
      <c r="P12" s="9" t="s">
        <v>83</v>
      </c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10"/>
      <c r="AC12" s="10"/>
      <c r="AD12" s="10"/>
      <c r="AE12" s="10"/>
      <c r="AF12" s="10"/>
      <c r="AG12" s="10"/>
      <c r="AH12" s="10"/>
      <c r="AI12" s="11">
        <f t="shared" si="0"/>
        <v>42812.33</v>
      </c>
    </row>
    <row r="13" spans="1:35" ht="27.75" customHeight="1">
      <c r="A13" s="40" t="s">
        <v>22</v>
      </c>
      <c r="B13" s="41"/>
      <c r="C13" s="6"/>
      <c r="D13" s="6"/>
      <c r="E13" s="6"/>
      <c r="F13" s="7"/>
      <c r="G13" s="6"/>
      <c r="H13" s="8"/>
      <c r="I13" s="9">
        <f t="shared" si="1"/>
        <v>0</v>
      </c>
      <c r="J13" s="9"/>
      <c r="K13" s="10"/>
      <c r="L13" s="10"/>
      <c r="M13" s="10">
        <v>18150</v>
      </c>
      <c r="N13" s="6" t="s">
        <v>77</v>
      </c>
      <c r="O13" s="10"/>
      <c r="P13" s="6"/>
      <c r="Q13" s="10"/>
      <c r="R13" s="9"/>
      <c r="S13" s="10"/>
      <c r="T13" s="10"/>
      <c r="U13" s="10"/>
      <c r="V13" s="9"/>
      <c r="W13" s="10"/>
      <c r="X13" s="10"/>
      <c r="Y13" s="10"/>
      <c r="Z13" s="9"/>
      <c r="AA13" s="10"/>
      <c r="AB13" s="10"/>
      <c r="AC13" s="10"/>
      <c r="AD13" s="10"/>
      <c r="AE13" s="10"/>
      <c r="AF13" s="10"/>
      <c r="AG13" s="10"/>
      <c r="AH13" s="10"/>
      <c r="AI13" s="11">
        <f t="shared" si="0"/>
        <v>18150</v>
      </c>
    </row>
    <row r="14" spans="1:35" ht="18.75">
      <c r="A14" s="40" t="s">
        <v>23</v>
      </c>
      <c r="B14" s="41"/>
      <c r="C14" s="6"/>
      <c r="D14" s="6"/>
      <c r="E14" s="6"/>
      <c r="F14" s="7"/>
      <c r="G14" s="6"/>
      <c r="H14" s="7"/>
      <c r="I14" s="9">
        <f t="shared" si="1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>
        <f aca="true" t="shared" si="2" ref="AI14:AI29">C14+E14+G14+K14+M14+O14+S14+U14+W14+AA14+AC14+AE14</f>
        <v>0</v>
      </c>
    </row>
    <row r="15" spans="1:35" ht="21" customHeight="1">
      <c r="A15" s="40" t="s">
        <v>24</v>
      </c>
      <c r="B15" s="41"/>
      <c r="C15" s="6"/>
      <c r="D15" s="6"/>
      <c r="E15" s="6"/>
      <c r="F15" s="7"/>
      <c r="G15" s="6">
        <v>7200</v>
      </c>
      <c r="H15" s="7" t="s">
        <v>65</v>
      </c>
      <c r="I15" s="9">
        <f t="shared" si="1"/>
        <v>7200</v>
      </c>
      <c r="J15" s="10"/>
      <c r="K15" s="10">
        <v>12600</v>
      </c>
      <c r="L15" s="7" t="s">
        <v>65</v>
      </c>
      <c r="M15" s="10"/>
      <c r="N15" s="10"/>
      <c r="O15" s="10"/>
      <c r="P15" s="9"/>
      <c r="Q15" s="10"/>
      <c r="R15" s="9"/>
      <c r="S15" s="10"/>
      <c r="T15" s="10"/>
      <c r="U15" s="10"/>
      <c r="V15" s="10"/>
      <c r="W15" s="10"/>
      <c r="X15" s="9"/>
      <c r="Y15" s="10"/>
      <c r="Z15" s="9"/>
      <c r="AA15" s="10"/>
      <c r="AB15" s="10"/>
      <c r="AC15" s="10"/>
      <c r="AD15" s="10"/>
      <c r="AE15" s="10"/>
      <c r="AF15" s="10"/>
      <c r="AG15" s="10"/>
      <c r="AH15" s="10"/>
      <c r="AI15" s="11">
        <f t="shared" si="2"/>
        <v>19800</v>
      </c>
    </row>
    <row r="16" spans="1:35" ht="18.75">
      <c r="A16" s="40" t="s">
        <v>25</v>
      </c>
      <c r="B16" s="41"/>
      <c r="C16" s="6"/>
      <c r="D16" s="6"/>
      <c r="E16" s="6"/>
      <c r="F16" s="7"/>
      <c r="G16" s="6"/>
      <c r="H16" s="7"/>
      <c r="I16" s="9">
        <f t="shared" si="1"/>
        <v>0</v>
      </c>
      <c r="J16" s="10"/>
      <c r="K16" s="10"/>
      <c r="L16" s="10"/>
      <c r="M16" s="10"/>
      <c r="N16" s="10"/>
      <c r="O16" s="10"/>
      <c r="P16" s="9"/>
      <c r="Q16" s="10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>
        <f t="shared" si="2"/>
        <v>0</v>
      </c>
    </row>
    <row r="17" spans="1:35" ht="24" customHeight="1">
      <c r="A17" s="40" t="s">
        <v>26</v>
      </c>
      <c r="B17" s="41"/>
      <c r="C17" s="6"/>
      <c r="D17" s="6"/>
      <c r="E17" s="6"/>
      <c r="F17" s="7"/>
      <c r="G17" s="6"/>
      <c r="H17" s="7"/>
      <c r="I17" s="9">
        <f t="shared" si="1"/>
        <v>0</v>
      </c>
      <c r="J17" s="10"/>
      <c r="K17" s="10"/>
      <c r="L17" s="10"/>
      <c r="M17" s="10"/>
      <c r="N17" s="9"/>
      <c r="O17" s="10"/>
      <c r="P17" s="10"/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10"/>
      <c r="AC17" s="10"/>
      <c r="AD17" s="10"/>
      <c r="AE17" s="10"/>
      <c r="AF17" s="10"/>
      <c r="AG17" s="10"/>
      <c r="AH17" s="10"/>
      <c r="AI17" s="11">
        <f t="shared" si="2"/>
        <v>0</v>
      </c>
    </row>
    <row r="18" spans="1:35" ht="30" customHeight="1">
      <c r="A18" s="40" t="s">
        <v>27</v>
      </c>
      <c r="B18" s="41"/>
      <c r="C18" s="6"/>
      <c r="D18" s="6"/>
      <c r="E18" s="6"/>
      <c r="F18" s="7"/>
      <c r="G18" s="6"/>
      <c r="H18" s="7"/>
      <c r="I18" s="9">
        <f t="shared" si="1"/>
        <v>0</v>
      </c>
      <c r="J18" s="10"/>
      <c r="K18" s="10"/>
      <c r="L18" s="10"/>
      <c r="M18" s="10"/>
      <c r="N18" s="10"/>
      <c r="O18" s="10"/>
      <c r="P18" s="9"/>
      <c r="Q18" s="10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>
        <f t="shared" si="2"/>
        <v>0</v>
      </c>
    </row>
    <row r="19" spans="1:35" ht="22.5" customHeight="1">
      <c r="A19" s="40" t="s">
        <v>28</v>
      </c>
      <c r="B19" s="41"/>
      <c r="C19" s="6"/>
      <c r="D19" s="6"/>
      <c r="E19" s="6"/>
      <c r="F19" s="8"/>
      <c r="G19" s="6"/>
      <c r="H19" s="7"/>
      <c r="I19" s="9">
        <f t="shared" si="1"/>
        <v>0</v>
      </c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10"/>
      <c r="Y19" s="10"/>
      <c r="Z19" s="9"/>
      <c r="AA19" s="10"/>
      <c r="AB19" s="10"/>
      <c r="AC19" s="10"/>
      <c r="AD19" s="10"/>
      <c r="AE19" s="10"/>
      <c r="AF19" s="10"/>
      <c r="AG19" s="10"/>
      <c r="AH19" s="10"/>
      <c r="AI19" s="11">
        <f t="shared" si="2"/>
        <v>0</v>
      </c>
    </row>
    <row r="20" spans="1:35" ht="18.75">
      <c r="A20" s="40" t="s">
        <v>29</v>
      </c>
      <c r="B20" s="41"/>
      <c r="C20" s="6"/>
      <c r="D20" s="6"/>
      <c r="E20" s="6"/>
      <c r="F20" s="7"/>
      <c r="G20" s="6"/>
      <c r="H20" s="7"/>
      <c r="I20" s="9">
        <f t="shared" si="1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>
        <f t="shared" si="2"/>
        <v>0</v>
      </c>
    </row>
    <row r="21" spans="1:35" ht="55.5" customHeight="1">
      <c r="A21" s="50" t="s">
        <v>58</v>
      </c>
      <c r="B21" s="51"/>
      <c r="C21" s="6"/>
      <c r="D21" s="6"/>
      <c r="E21" s="6"/>
      <c r="F21" s="7"/>
      <c r="G21" s="6"/>
      <c r="H21" s="7"/>
      <c r="I21" s="9">
        <f t="shared" si="1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>
        <f t="shared" si="2"/>
        <v>0</v>
      </c>
    </row>
    <row r="22" spans="1:35" ht="18.75">
      <c r="A22" s="40" t="s">
        <v>59</v>
      </c>
      <c r="B22" s="41"/>
      <c r="C22" s="6"/>
      <c r="D22" s="6"/>
      <c r="E22" s="6"/>
      <c r="F22" s="7"/>
      <c r="G22" s="6"/>
      <c r="H22" s="7"/>
      <c r="I22" s="9">
        <f t="shared" si="1"/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10"/>
      <c r="X22" s="10"/>
      <c r="Y22" s="10"/>
      <c r="Z22" s="9"/>
      <c r="AA22" s="10"/>
      <c r="AB22" s="10"/>
      <c r="AC22" s="10"/>
      <c r="AD22" s="10"/>
      <c r="AE22" s="10"/>
      <c r="AF22" s="10"/>
      <c r="AG22" s="10"/>
      <c r="AH22" s="10"/>
      <c r="AI22" s="11">
        <f t="shared" si="2"/>
        <v>0</v>
      </c>
    </row>
    <row r="23" spans="1:35" ht="35.25" customHeight="1">
      <c r="A23" s="40" t="s">
        <v>30</v>
      </c>
      <c r="B23" s="41"/>
      <c r="C23" s="6"/>
      <c r="D23" s="6"/>
      <c r="E23" s="6"/>
      <c r="F23" s="7"/>
      <c r="G23" s="6"/>
      <c r="H23" s="7"/>
      <c r="I23" s="9">
        <f t="shared" si="1"/>
        <v>0</v>
      </c>
      <c r="J23" s="10"/>
      <c r="K23" s="10"/>
      <c r="L23" s="10"/>
      <c r="M23" s="10"/>
      <c r="N23" s="9"/>
      <c r="O23" s="10"/>
      <c r="P23" s="10"/>
      <c r="Q23" s="10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>
        <f t="shared" si="2"/>
        <v>0</v>
      </c>
    </row>
    <row r="24" spans="1:35" ht="18.75">
      <c r="A24" s="40" t="s">
        <v>31</v>
      </c>
      <c r="B24" s="41"/>
      <c r="C24" s="6"/>
      <c r="D24" s="6"/>
      <c r="E24" s="6"/>
      <c r="F24" s="8"/>
      <c r="G24" s="6"/>
      <c r="H24" s="7"/>
      <c r="I24" s="9">
        <f t="shared" si="1"/>
        <v>0</v>
      </c>
      <c r="J24" s="10"/>
      <c r="K24" s="10"/>
      <c r="L24" s="10"/>
      <c r="M24" s="10"/>
      <c r="N24" s="10"/>
      <c r="O24" s="10">
        <v>21200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>
        <f t="shared" si="2"/>
        <v>21200</v>
      </c>
    </row>
    <row r="25" spans="1:35" ht="32.25" customHeight="1">
      <c r="A25" s="50" t="s">
        <v>60</v>
      </c>
      <c r="B25" s="51"/>
      <c r="C25" s="6"/>
      <c r="D25" s="6"/>
      <c r="E25" s="6"/>
      <c r="F25" s="7"/>
      <c r="G25" s="6"/>
      <c r="H25" s="7"/>
      <c r="I25" s="9">
        <f t="shared" si="1"/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>
        <f t="shared" si="2"/>
        <v>0</v>
      </c>
    </row>
    <row r="26" spans="1:35" ht="66" customHeight="1">
      <c r="A26" s="50" t="s">
        <v>61</v>
      </c>
      <c r="B26" s="51"/>
      <c r="C26" s="6">
        <v>7800</v>
      </c>
      <c r="D26" s="6" t="s">
        <v>63</v>
      </c>
      <c r="E26" s="6"/>
      <c r="F26" s="7"/>
      <c r="G26" s="6">
        <v>1800</v>
      </c>
      <c r="H26" s="6" t="s">
        <v>63</v>
      </c>
      <c r="I26" s="9">
        <f t="shared" si="1"/>
        <v>9600</v>
      </c>
      <c r="J26" s="9"/>
      <c r="K26" s="10"/>
      <c r="L26" s="10"/>
      <c r="M26" s="10">
        <v>10300</v>
      </c>
      <c r="N26" s="6" t="s">
        <v>63</v>
      </c>
      <c r="O26" s="10">
        <v>12765</v>
      </c>
      <c r="P26" s="9"/>
      <c r="Q26" s="10"/>
      <c r="R26" s="9"/>
      <c r="S26" s="10"/>
      <c r="T26" s="9"/>
      <c r="U26" s="10"/>
      <c r="V26" s="9"/>
      <c r="W26" s="10"/>
      <c r="X26" s="10"/>
      <c r="Y26" s="10"/>
      <c r="Z26" s="9"/>
      <c r="AA26" s="10"/>
      <c r="AB26" s="10"/>
      <c r="AC26" s="10"/>
      <c r="AD26" s="10"/>
      <c r="AE26" s="10"/>
      <c r="AF26" s="10"/>
      <c r="AG26" s="10"/>
      <c r="AH26" s="10"/>
      <c r="AI26" s="11">
        <f t="shared" si="2"/>
        <v>32665</v>
      </c>
    </row>
    <row r="27" spans="1:35" ht="18.75">
      <c r="A27" s="40" t="s">
        <v>32</v>
      </c>
      <c r="B27" s="41"/>
      <c r="C27" s="6"/>
      <c r="D27" s="6"/>
      <c r="E27" s="6"/>
      <c r="F27" s="12"/>
      <c r="G27" s="6"/>
      <c r="H27" s="6"/>
      <c r="I27" s="9">
        <f t="shared" si="1"/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>
        <f t="shared" si="2"/>
        <v>0</v>
      </c>
    </row>
    <row r="28" spans="1:35" ht="18.75">
      <c r="A28" s="40" t="s">
        <v>33</v>
      </c>
      <c r="B28" s="41"/>
      <c r="C28" s="6">
        <v>7969.58</v>
      </c>
      <c r="D28" s="6" t="s">
        <v>77</v>
      </c>
      <c r="E28" s="6"/>
      <c r="F28" s="12"/>
      <c r="G28" s="6"/>
      <c r="H28" s="6"/>
      <c r="I28" s="9">
        <f t="shared" si="1"/>
        <v>7969.58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>
        <f t="shared" si="2"/>
        <v>7969.58</v>
      </c>
    </row>
    <row r="29" spans="1:35" ht="18.75">
      <c r="A29" s="40" t="s">
        <v>34</v>
      </c>
      <c r="B29" s="41"/>
      <c r="C29" s="6"/>
      <c r="D29" s="6"/>
      <c r="E29" s="6"/>
      <c r="F29" s="12"/>
      <c r="G29" s="6"/>
      <c r="H29" s="6"/>
      <c r="I29" s="9">
        <f t="shared" si="1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8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1">
        <f t="shared" si="2"/>
        <v>0</v>
      </c>
    </row>
    <row r="30" spans="1:35" s="30" customFormat="1" ht="18.75">
      <c r="A30" s="31" t="s">
        <v>67</v>
      </c>
      <c r="B30" s="32"/>
      <c r="C30" s="27"/>
      <c r="D30" s="27"/>
      <c r="E30" s="27">
        <v>31437</v>
      </c>
      <c r="F30" s="28"/>
      <c r="G30" s="27">
        <v>30000</v>
      </c>
      <c r="H30" s="27"/>
      <c r="I30" s="9">
        <f t="shared" si="1"/>
        <v>61437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9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33"/>
    </row>
    <row r="31" spans="1:35" ht="23.25">
      <c r="A31" s="52" t="s">
        <v>35</v>
      </c>
      <c r="B31" s="53"/>
      <c r="C31" s="13">
        <f>SUM(C6:C29)</f>
        <v>18000</v>
      </c>
      <c r="D31" s="14" t="s">
        <v>36</v>
      </c>
      <c r="E31" s="13">
        <f>SUM(E6:E30)</f>
        <v>32000</v>
      </c>
      <c r="F31" s="14" t="s">
        <v>36</v>
      </c>
      <c r="G31" s="13">
        <f>SUM(G6:G30)</f>
        <v>39000</v>
      </c>
      <c r="H31" s="14" t="s">
        <v>36</v>
      </c>
      <c r="I31" s="13">
        <f>SUM(I6:I30)</f>
        <v>89000</v>
      </c>
      <c r="J31" s="14"/>
      <c r="K31" s="13">
        <f>SUM(K6:K29)</f>
        <v>62125</v>
      </c>
      <c r="L31" s="14" t="s">
        <v>36</v>
      </c>
      <c r="M31" s="15">
        <f>SUM(M6:M29)</f>
        <v>71923.99</v>
      </c>
      <c r="N31" s="14" t="s">
        <v>36</v>
      </c>
      <c r="O31" s="15">
        <f>SUM(O6:O29)</f>
        <v>79724.01</v>
      </c>
      <c r="P31" s="14" t="s">
        <v>36</v>
      </c>
      <c r="Q31" s="14">
        <f>K31+M31+O31</f>
        <v>213773</v>
      </c>
      <c r="R31" s="14"/>
      <c r="S31" s="15">
        <f>SUM(S6:S29)</f>
        <v>0</v>
      </c>
      <c r="T31" s="14" t="s">
        <v>36</v>
      </c>
      <c r="U31" s="14">
        <f>SUM(U6:U29)</f>
        <v>0</v>
      </c>
      <c r="V31" s="14" t="s">
        <v>36</v>
      </c>
      <c r="W31" s="15">
        <f>SUM(W6:W29)</f>
        <v>0</v>
      </c>
      <c r="X31" s="14" t="s">
        <v>36</v>
      </c>
      <c r="Y31" s="14">
        <f>S31+U31+W31</f>
        <v>0</v>
      </c>
      <c r="Z31" s="14"/>
      <c r="AA31" s="15">
        <f>SUM(AA6:AA29)</f>
        <v>0</v>
      </c>
      <c r="AB31" s="14" t="s">
        <v>36</v>
      </c>
      <c r="AC31" s="15">
        <f>SUM(AC6:AC29)</f>
        <v>0</v>
      </c>
      <c r="AD31" s="14" t="s">
        <v>36</v>
      </c>
      <c r="AE31" s="15">
        <f>SUM(AE6:AE29)</f>
        <v>0</v>
      </c>
      <c r="AF31" s="14" t="s">
        <v>36</v>
      </c>
      <c r="AG31" s="14">
        <f>AA31+AC31+AE31</f>
        <v>0</v>
      </c>
      <c r="AH31" s="14"/>
      <c r="AI31" s="16">
        <f>SUM(AI6:AI29)</f>
        <v>241336</v>
      </c>
    </row>
    <row r="32" spans="1:35" ht="20.25">
      <c r="A32" s="52" t="s">
        <v>37</v>
      </c>
      <c r="B32" s="53"/>
      <c r="C32" s="13">
        <v>18000</v>
      </c>
      <c r="D32" s="14" t="s">
        <v>36</v>
      </c>
      <c r="E32" s="13">
        <v>32000</v>
      </c>
      <c r="F32" s="14" t="s">
        <v>36</v>
      </c>
      <c r="G32" s="13">
        <v>39000</v>
      </c>
      <c r="H32" s="14" t="s">
        <v>36</v>
      </c>
      <c r="I32" s="14">
        <f>C32+E32+G32</f>
        <v>89000</v>
      </c>
      <c r="J32" s="14"/>
      <c r="K32" s="13">
        <v>62125</v>
      </c>
      <c r="L32" s="14" t="s">
        <v>36</v>
      </c>
      <c r="M32" s="13">
        <v>71923.99</v>
      </c>
      <c r="N32" s="14" t="s">
        <v>36</v>
      </c>
      <c r="O32" s="17">
        <v>79724.01</v>
      </c>
      <c r="P32" s="14" t="s">
        <v>36</v>
      </c>
      <c r="Q32" s="14">
        <f>K32+M32+O32</f>
        <v>213773</v>
      </c>
      <c r="R32" s="14"/>
      <c r="S32" s="15">
        <v>0</v>
      </c>
      <c r="T32" s="14" t="s">
        <v>36</v>
      </c>
      <c r="U32" s="17">
        <v>0</v>
      </c>
      <c r="V32" s="14" t="s">
        <v>36</v>
      </c>
      <c r="W32" s="17">
        <v>0</v>
      </c>
      <c r="X32" s="14" t="s">
        <v>36</v>
      </c>
      <c r="Y32" s="14">
        <f>S32+U32+W32</f>
        <v>0</v>
      </c>
      <c r="Z32" s="14"/>
      <c r="AA32" s="15">
        <v>0</v>
      </c>
      <c r="AB32" s="14" t="s">
        <v>36</v>
      </c>
      <c r="AC32" s="17">
        <v>0</v>
      </c>
      <c r="AD32" s="14" t="s">
        <v>36</v>
      </c>
      <c r="AE32" s="15">
        <v>0</v>
      </c>
      <c r="AF32" s="14" t="s">
        <v>36</v>
      </c>
      <c r="AG32" s="14">
        <f>AA32+AC32+AE32</f>
        <v>0</v>
      </c>
      <c r="AH32" s="14"/>
      <c r="AI32" s="18">
        <f>AE32+AC32+AA32+W32+U32+S32+O32+K32+G32+E32+C32+M32</f>
        <v>302773</v>
      </c>
    </row>
    <row r="33" spans="1:35" ht="20.25">
      <c r="A33" s="52" t="s">
        <v>38</v>
      </c>
      <c r="B33" s="53"/>
      <c r="C33" s="13">
        <f>C32-C31</f>
        <v>0</v>
      </c>
      <c r="D33" s="14" t="s">
        <v>36</v>
      </c>
      <c r="E33" s="13">
        <f>E32-E31</f>
        <v>0</v>
      </c>
      <c r="F33" s="14" t="s">
        <v>36</v>
      </c>
      <c r="G33" s="13">
        <f>G32-G31</f>
        <v>0</v>
      </c>
      <c r="H33" s="14" t="s">
        <v>36</v>
      </c>
      <c r="I33" s="14">
        <f>I32-I31</f>
        <v>0</v>
      </c>
      <c r="J33" s="14"/>
      <c r="K33" s="13">
        <f>K32-K31</f>
        <v>0</v>
      </c>
      <c r="L33" s="14" t="s">
        <v>36</v>
      </c>
      <c r="M33" s="13">
        <f>M32-M31</f>
        <v>0</v>
      </c>
      <c r="N33" s="14" t="s">
        <v>36</v>
      </c>
      <c r="O33" s="15">
        <f>O32-O31+M33</f>
        <v>0</v>
      </c>
      <c r="P33" s="14" t="s">
        <v>36</v>
      </c>
      <c r="Q33" s="14">
        <f>Q32-Q31</f>
        <v>0</v>
      </c>
      <c r="R33" s="14"/>
      <c r="S33" s="15">
        <f>S32-S31+O33</f>
        <v>0</v>
      </c>
      <c r="T33" s="14" t="s">
        <v>36</v>
      </c>
      <c r="U33" s="15">
        <f>U32-U31+S33</f>
        <v>0</v>
      </c>
      <c r="V33" s="14" t="s">
        <v>36</v>
      </c>
      <c r="W33" s="15">
        <f>W32-W31+U33</f>
        <v>0</v>
      </c>
      <c r="X33" s="14" t="s">
        <v>36</v>
      </c>
      <c r="Y33" s="14">
        <f>Y32-Y31+Q33</f>
        <v>0</v>
      </c>
      <c r="Z33" s="14"/>
      <c r="AA33" s="15">
        <f>AA32-AA31+Y33</f>
        <v>0</v>
      </c>
      <c r="AB33" s="14" t="s">
        <v>36</v>
      </c>
      <c r="AC33" s="15">
        <f>AC32-AC31+AA33</f>
        <v>0</v>
      </c>
      <c r="AD33" s="14" t="s">
        <v>36</v>
      </c>
      <c r="AE33" s="15">
        <f>AE32-AE31</f>
        <v>0</v>
      </c>
      <c r="AF33" s="14" t="s">
        <v>36</v>
      </c>
      <c r="AG33" s="14">
        <f>AG32-AG31</f>
        <v>0</v>
      </c>
      <c r="AH33" s="14"/>
      <c r="AI33" s="18">
        <v>0</v>
      </c>
    </row>
    <row r="34" spans="1:35" ht="23.25">
      <c r="A34" s="59">
        <v>2240</v>
      </c>
      <c r="B34" s="6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5"/>
    </row>
    <row r="35" spans="1:35" ht="36" customHeight="1">
      <c r="A35" s="63" t="s">
        <v>39</v>
      </c>
      <c r="B35" s="64"/>
      <c r="C35" s="6"/>
      <c r="D35" s="7"/>
      <c r="E35" s="6"/>
      <c r="F35" s="7"/>
      <c r="G35" s="6"/>
      <c r="H35" s="8"/>
      <c r="I35" s="9">
        <f aca="true" t="shared" si="3" ref="I35:I51">C35+E35+G35</f>
        <v>0</v>
      </c>
      <c r="J35" s="9"/>
      <c r="K35" s="10"/>
      <c r="L35" s="10"/>
      <c r="M35" s="10">
        <f>782.14+1140</f>
        <v>1922.1399999999999</v>
      </c>
      <c r="N35" s="10"/>
      <c r="O35" s="10"/>
      <c r="P35" s="10"/>
      <c r="Q35" s="10"/>
      <c r="R35" s="10"/>
      <c r="S35" s="10"/>
      <c r="T35" s="9"/>
      <c r="U35" s="10"/>
      <c r="V35" s="9"/>
      <c r="W35" s="10"/>
      <c r="X35" s="10"/>
      <c r="Y35" s="10"/>
      <c r="Z35" s="9"/>
      <c r="AA35" s="10"/>
      <c r="AB35" s="9"/>
      <c r="AC35" s="10"/>
      <c r="AD35" s="10"/>
      <c r="AE35" s="10"/>
      <c r="AF35" s="10"/>
      <c r="AG35" s="10"/>
      <c r="AH35" s="10"/>
      <c r="AI35" s="11">
        <f aca="true" t="shared" si="4" ref="AI35:AI50">C35+E35+G35+K35+M35+O35+S35+U35+W35+AA35+AC35+AE35</f>
        <v>1922.1399999999999</v>
      </c>
    </row>
    <row r="36" spans="1:35" ht="34.5" customHeight="1">
      <c r="A36" s="56" t="s">
        <v>40</v>
      </c>
      <c r="B36" s="57"/>
      <c r="C36" s="6">
        <v>6933</v>
      </c>
      <c r="D36" s="7"/>
      <c r="E36" s="6"/>
      <c r="F36" s="7"/>
      <c r="G36" s="6">
        <v>2118.83</v>
      </c>
      <c r="H36" s="7"/>
      <c r="I36" s="9">
        <f t="shared" si="3"/>
        <v>9051.83</v>
      </c>
      <c r="J36" s="10"/>
      <c r="K36" s="10"/>
      <c r="L36" s="10"/>
      <c r="M36" s="10"/>
      <c r="N36" s="10"/>
      <c r="O36" s="10">
        <v>2657.84</v>
      </c>
      <c r="P36" s="9"/>
      <c r="Q36" s="10"/>
      <c r="R36" s="9"/>
      <c r="S36" s="10"/>
      <c r="T36" s="10"/>
      <c r="U36" s="10"/>
      <c r="V36" s="9"/>
      <c r="W36" s="10"/>
      <c r="X36" s="10"/>
      <c r="Y36" s="10"/>
      <c r="Z36" s="9"/>
      <c r="AA36" s="10"/>
      <c r="AB36" s="10"/>
      <c r="AC36" s="10"/>
      <c r="AD36" s="10"/>
      <c r="AE36" s="10"/>
      <c r="AF36" s="10"/>
      <c r="AG36" s="10"/>
      <c r="AH36" s="10"/>
      <c r="AI36" s="11">
        <f t="shared" si="4"/>
        <v>11709.67</v>
      </c>
    </row>
    <row r="37" spans="1:35" ht="18.75">
      <c r="A37" s="54" t="s">
        <v>41</v>
      </c>
      <c r="B37" s="55"/>
      <c r="C37" s="6">
        <v>200</v>
      </c>
      <c r="D37" s="7"/>
      <c r="E37" s="6">
        <v>200</v>
      </c>
      <c r="F37" s="7"/>
      <c r="G37" s="6">
        <v>200</v>
      </c>
      <c r="H37" s="7"/>
      <c r="I37" s="9">
        <f t="shared" si="3"/>
        <v>600</v>
      </c>
      <c r="J37" s="10"/>
      <c r="K37" s="10">
        <v>200</v>
      </c>
      <c r="L37" s="10"/>
      <c r="M37" s="10">
        <v>200</v>
      </c>
      <c r="N37" s="10"/>
      <c r="O37" s="10">
        <v>200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1">
        <f t="shared" si="4"/>
        <v>1200</v>
      </c>
    </row>
    <row r="38" spans="1:35" ht="18.75">
      <c r="A38" s="54" t="s">
        <v>42</v>
      </c>
      <c r="B38" s="55"/>
      <c r="C38" s="6"/>
      <c r="D38" s="7"/>
      <c r="E38" s="6"/>
      <c r="F38" s="7"/>
      <c r="G38" s="6"/>
      <c r="H38" s="7"/>
      <c r="I38" s="9">
        <f t="shared" si="3"/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1">
        <f t="shared" si="4"/>
        <v>0</v>
      </c>
    </row>
    <row r="39" spans="1:35" ht="38.25" customHeight="1">
      <c r="A39" s="56" t="s">
        <v>43</v>
      </c>
      <c r="B39" s="57"/>
      <c r="C39" s="6">
        <v>200</v>
      </c>
      <c r="D39" s="7"/>
      <c r="E39" s="6">
        <v>200</v>
      </c>
      <c r="F39" s="7"/>
      <c r="G39" s="6">
        <v>200</v>
      </c>
      <c r="H39" s="7"/>
      <c r="I39" s="9">
        <f t="shared" si="3"/>
        <v>600</v>
      </c>
      <c r="J39" s="10"/>
      <c r="K39" s="10">
        <v>200</v>
      </c>
      <c r="L39" s="10"/>
      <c r="M39" s="10">
        <v>200</v>
      </c>
      <c r="N39" s="10"/>
      <c r="O39" s="10">
        <v>200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1">
        <f t="shared" si="4"/>
        <v>1200</v>
      </c>
    </row>
    <row r="40" spans="1:35" ht="18.75">
      <c r="A40" s="56" t="s">
        <v>44</v>
      </c>
      <c r="B40" s="57"/>
      <c r="C40" s="6">
        <v>2500</v>
      </c>
      <c r="D40" s="7"/>
      <c r="E40" s="6"/>
      <c r="F40" s="7"/>
      <c r="G40" s="6"/>
      <c r="H40" s="7"/>
      <c r="I40" s="9">
        <f t="shared" si="3"/>
        <v>2500</v>
      </c>
      <c r="J40" s="10"/>
      <c r="K40" s="10"/>
      <c r="L40" s="10"/>
      <c r="M40" s="10"/>
      <c r="N40" s="10"/>
      <c r="O40" s="10">
        <v>2500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1">
        <f t="shared" si="4"/>
        <v>5000</v>
      </c>
    </row>
    <row r="41" spans="1:35" ht="18.75">
      <c r="A41" s="54" t="s">
        <v>45</v>
      </c>
      <c r="B41" s="55"/>
      <c r="C41" s="6"/>
      <c r="D41" s="7"/>
      <c r="E41" s="6"/>
      <c r="F41" s="7"/>
      <c r="G41" s="6"/>
      <c r="H41" s="7"/>
      <c r="I41" s="9">
        <f t="shared" si="3"/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10"/>
      <c r="V41" s="10"/>
      <c r="W41" s="10"/>
      <c r="X41" s="10"/>
      <c r="Y41" s="10"/>
      <c r="Z41" s="9"/>
      <c r="AA41" s="10"/>
      <c r="AB41" s="10"/>
      <c r="AC41" s="10"/>
      <c r="AD41" s="10"/>
      <c r="AE41" s="10"/>
      <c r="AF41" s="10"/>
      <c r="AG41" s="10"/>
      <c r="AH41" s="10"/>
      <c r="AI41" s="11">
        <f t="shared" si="4"/>
        <v>0</v>
      </c>
    </row>
    <row r="42" spans="1:35" ht="54.75" customHeight="1">
      <c r="A42" s="56" t="s">
        <v>46</v>
      </c>
      <c r="B42" s="57"/>
      <c r="C42" s="6"/>
      <c r="D42" s="7"/>
      <c r="E42" s="6"/>
      <c r="F42" s="7"/>
      <c r="G42" s="6"/>
      <c r="H42" s="7"/>
      <c r="I42" s="9">
        <f t="shared" si="3"/>
        <v>0</v>
      </c>
      <c r="J42" s="10"/>
      <c r="K42" s="10"/>
      <c r="L42" s="10"/>
      <c r="M42" s="10"/>
      <c r="N42" s="10"/>
      <c r="O42" s="10">
        <v>2052.16</v>
      </c>
      <c r="P42" s="9"/>
      <c r="Q42" s="10"/>
      <c r="R42" s="9"/>
      <c r="S42" s="10"/>
      <c r="T42" s="9"/>
      <c r="U42" s="10"/>
      <c r="V42" s="10"/>
      <c r="W42" s="10"/>
      <c r="X42" s="10"/>
      <c r="Y42" s="10"/>
      <c r="Z42" s="9"/>
      <c r="AA42" s="10"/>
      <c r="AB42" s="10"/>
      <c r="AC42" s="10"/>
      <c r="AD42" s="10"/>
      <c r="AE42" s="10"/>
      <c r="AF42" s="10"/>
      <c r="AG42" s="10"/>
      <c r="AH42" s="10"/>
      <c r="AI42" s="11">
        <f t="shared" si="4"/>
        <v>2052.16</v>
      </c>
    </row>
    <row r="43" spans="1:35" ht="25.5" customHeight="1">
      <c r="A43" s="54" t="s">
        <v>47</v>
      </c>
      <c r="B43" s="55"/>
      <c r="C43" s="6"/>
      <c r="D43" s="7"/>
      <c r="E43" s="6"/>
      <c r="F43" s="7"/>
      <c r="G43" s="6"/>
      <c r="H43" s="7"/>
      <c r="I43" s="9">
        <f t="shared" si="3"/>
        <v>0</v>
      </c>
      <c r="J43" s="10"/>
      <c r="K43" s="10"/>
      <c r="L43" s="10"/>
      <c r="M43" s="10">
        <v>747.9</v>
      </c>
      <c r="N43" s="10"/>
      <c r="O43" s="10"/>
      <c r="P43" s="9"/>
      <c r="Q43" s="10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9"/>
      <c r="AC43" s="10"/>
      <c r="AD43" s="10"/>
      <c r="AE43" s="10"/>
      <c r="AF43" s="10"/>
      <c r="AG43" s="10"/>
      <c r="AH43" s="9"/>
      <c r="AI43" s="11">
        <f t="shared" si="4"/>
        <v>747.9</v>
      </c>
    </row>
    <row r="44" spans="1:35" ht="18.75">
      <c r="A44" s="54" t="s">
        <v>48</v>
      </c>
      <c r="B44" s="55"/>
      <c r="C44" s="6"/>
      <c r="D44" s="7"/>
      <c r="E44" s="6"/>
      <c r="F44" s="7"/>
      <c r="G44" s="6"/>
      <c r="H44" s="7"/>
      <c r="I44" s="9">
        <f t="shared" si="3"/>
        <v>0</v>
      </c>
      <c r="J44" s="10"/>
      <c r="K44" s="10"/>
      <c r="L44" s="10"/>
      <c r="M44" s="10">
        <v>2396.2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1">
        <f t="shared" si="4"/>
        <v>2396.2</v>
      </c>
    </row>
    <row r="45" spans="1:35" ht="18.75">
      <c r="A45" s="54" t="s">
        <v>49</v>
      </c>
      <c r="B45" s="55"/>
      <c r="C45" s="6">
        <v>1200</v>
      </c>
      <c r="D45" s="7" t="s">
        <v>66</v>
      </c>
      <c r="E45" s="6"/>
      <c r="F45" s="7"/>
      <c r="G45" s="6">
        <v>2000</v>
      </c>
      <c r="H45" s="7" t="s">
        <v>66</v>
      </c>
      <c r="I45" s="9">
        <f t="shared" si="3"/>
        <v>3200</v>
      </c>
      <c r="J45" s="10"/>
      <c r="K45" s="10"/>
      <c r="L45" s="10"/>
      <c r="M45" s="10">
        <f>1000+1380</f>
        <v>2380</v>
      </c>
      <c r="N45" s="10"/>
      <c r="O45" s="10">
        <v>1000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">
        <f t="shared" si="4"/>
        <v>6580</v>
      </c>
    </row>
    <row r="46" spans="1:35" ht="71.25" customHeight="1">
      <c r="A46" s="56" t="s">
        <v>50</v>
      </c>
      <c r="B46" s="57"/>
      <c r="C46" s="6">
        <v>350</v>
      </c>
      <c r="D46" s="8"/>
      <c r="E46" s="6"/>
      <c r="F46" s="8"/>
      <c r="G46" s="6">
        <v>700</v>
      </c>
      <c r="H46" s="8"/>
      <c r="I46" s="9">
        <f t="shared" si="3"/>
        <v>1050</v>
      </c>
      <c r="J46" s="9"/>
      <c r="K46" s="6">
        <v>350</v>
      </c>
      <c r="L46" s="9"/>
      <c r="M46" s="10">
        <v>350</v>
      </c>
      <c r="N46" s="9"/>
      <c r="O46" s="10">
        <v>350</v>
      </c>
      <c r="P46" s="9"/>
      <c r="Q46" s="10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9"/>
      <c r="AC46" s="10"/>
      <c r="AD46" s="9"/>
      <c r="AE46" s="10"/>
      <c r="AF46" s="9"/>
      <c r="AG46" s="10"/>
      <c r="AH46" s="9"/>
      <c r="AI46" s="11">
        <f t="shared" si="4"/>
        <v>2100</v>
      </c>
    </row>
    <row r="47" spans="1:35" ht="18.75">
      <c r="A47" s="58" t="s">
        <v>51</v>
      </c>
      <c r="B47" s="58"/>
      <c r="C47" s="6"/>
      <c r="D47" s="7"/>
      <c r="E47" s="6"/>
      <c r="F47" s="7"/>
      <c r="G47" s="6"/>
      <c r="H47" s="7"/>
      <c r="I47" s="9">
        <f t="shared" si="3"/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1">
        <f t="shared" si="4"/>
        <v>0</v>
      </c>
    </row>
    <row r="48" spans="1:35" ht="18.75">
      <c r="A48" s="58" t="s">
        <v>52</v>
      </c>
      <c r="B48" s="58"/>
      <c r="C48" s="6"/>
      <c r="D48" s="7"/>
      <c r="E48" s="6"/>
      <c r="F48" s="7"/>
      <c r="G48" s="6"/>
      <c r="H48" s="7"/>
      <c r="I48" s="9">
        <f t="shared" si="3"/>
        <v>0</v>
      </c>
      <c r="J48" s="10"/>
      <c r="K48" s="10"/>
      <c r="L48" s="10"/>
      <c r="M48" s="10"/>
      <c r="N48" s="9"/>
      <c r="O48" s="10"/>
      <c r="P48" s="10"/>
      <c r="Q48" s="10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1">
        <f t="shared" si="4"/>
        <v>0</v>
      </c>
    </row>
    <row r="49" spans="1:35" ht="52.5" customHeight="1">
      <c r="A49" s="56" t="s">
        <v>53</v>
      </c>
      <c r="B49" s="57"/>
      <c r="C49" s="6"/>
      <c r="D49" s="7"/>
      <c r="E49" s="6"/>
      <c r="F49" s="7"/>
      <c r="G49" s="6">
        <v>2384</v>
      </c>
      <c r="H49" s="8"/>
      <c r="I49" s="9">
        <f t="shared" si="3"/>
        <v>2384</v>
      </c>
      <c r="J49" s="9"/>
      <c r="K49" s="10"/>
      <c r="L49" s="10"/>
      <c r="M49" s="10">
        <f>371.74+331.78</f>
        <v>703.52</v>
      </c>
      <c r="N49" s="10"/>
      <c r="O49" s="10"/>
      <c r="P49" s="10"/>
      <c r="Q49" s="10"/>
      <c r="R49" s="10"/>
      <c r="S49" s="10"/>
      <c r="T49" s="10"/>
      <c r="U49" s="10"/>
      <c r="V49" s="9"/>
      <c r="W49" s="10"/>
      <c r="X49" s="10"/>
      <c r="Y49" s="10"/>
      <c r="Z49" s="9"/>
      <c r="AA49" s="10"/>
      <c r="AB49" s="10"/>
      <c r="AC49" s="10"/>
      <c r="AD49" s="10"/>
      <c r="AE49" s="10"/>
      <c r="AF49" s="10"/>
      <c r="AG49" s="10"/>
      <c r="AH49" s="10"/>
      <c r="AI49" s="11">
        <f t="shared" si="4"/>
        <v>3087.52</v>
      </c>
    </row>
    <row r="50" spans="1:35" ht="114.75" customHeight="1">
      <c r="A50" s="58" t="s">
        <v>54</v>
      </c>
      <c r="B50" s="58"/>
      <c r="C50" s="6">
        <v>92</v>
      </c>
      <c r="D50" s="8" t="s">
        <v>68</v>
      </c>
      <c r="E50" s="6"/>
      <c r="F50" s="8"/>
      <c r="G50" s="6">
        <f>717.69+925+900+980+720</f>
        <v>4242.6900000000005</v>
      </c>
      <c r="H50" s="34" t="s">
        <v>69</v>
      </c>
      <c r="I50" s="9">
        <f t="shared" si="3"/>
        <v>4334.6900000000005</v>
      </c>
      <c r="J50" s="10"/>
      <c r="K50" s="10">
        <f>1140+240</f>
        <v>1380</v>
      </c>
      <c r="L50" s="9" t="s">
        <v>76</v>
      </c>
      <c r="M50" s="10">
        <f>8010.24+240</f>
        <v>8250.24</v>
      </c>
      <c r="N50" s="9" t="s">
        <v>81</v>
      </c>
      <c r="O50" s="10">
        <v>240</v>
      </c>
      <c r="P50" s="10" t="s">
        <v>82</v>
      </c>
      <c r="Q50" s="10"/>
      <c r="R50" s="9"/>
      <c r="S50" s="10"/>
      <c r="T50" s="9"/>
      <c r="U50" s="10"/>
      <c r="V50" s="9"/>
      <c r="W50" s="10"/>
      <c r="X50" s="9"/>
      <c r="Y50" s="10"/>
      <c r="Z50" s="9"/>
      <c r="AA50" s="10"/>
      <c r="AB50" s="9"/>
      <c r="AC50" s="10"/>
      <c r="AD50" s="10"/>
      <c r="AE50" s="10"/>
      <c r="AF50" s="9"/>
      <c r="AG50" s="10"/>
      <c r="AH50" s="9"/>
      <c r="AI50" s="11">
        <f t="shared" si="4"/>
        <v>14204.93</v>
      </c>
    </row>
    <row r="51" spans="1:35" ht="36.75" customHeight="1">
      <c r="A51" s="31" t="s">
        <v>67</v>
      </c>
      <c r="B51" s="20"/>
      <c r="C51" s="6"/>
      <c r="D51" s="8"/>
      <c r="E51" s="6">
        <v>7687.48</v>
      </c>
      <c r="F51" s="8"/>
      <c r="G51" s="6"/>
      <c r="H51" s="7"/>
      <c r="I51" s="9">
        <f t="shared" si="3"/>
        <v>7687.48</v>
      </c>
      <c r="J51" s="10"/>
      <c r="K51" s="10"/>
      <c r="L51" s="9"/>
      <c r="M51" s="10"/>
      <c r="N51" s="9"/>
      <c r="O51" s="10"/>
      <c r="P51" s="10"/>
      <c r="Q51" s="10"/>
      <c r="R51" s="9"/>
      <c r="S51" s="10"/>
      <c r="T51" s="9"/>
      <c r="U51" s="10"/>
      <c r="V51" s="9"/>
      <c r="W51" s="10"/>
      <c r="X51" s="9"/>
      <c r="Y51" s="10"/>
      <c r="Z51" s="9"/>
      <c r="AA51" s="10"/>
      <c r="AB51" s="9"/>
      <c r="AC51" s="10"/>
      <c r="AD51" s="10"/>
      <c r="AE51" s="10"/>
      <c r="AF51" s="9"/>
      <c r="AG51" s="10"/>
      <c r="AH51" s="9"/>
      <c r="AI51" s="11"/>
    </row>
    <row r="52" spans="1:35" ht="23.25">
      <c r="A52" s="52" t="s">
        <v>55</v>
      </c>
      <c r="B52" s="53"/>
      <c r="C52" s="13">
        <f>SUM(C35:C51)</f>
        <v>11475</v>
      </c>
      <c r="D52" s="14" t="s">
        <v>36</v>
      </c>
      <c r="E52" s="13">
        <f>SUM(E35:E51)</f>
        <v>8087.48</v>
      </c>
      <c r="F52" s="14" t="s">
        <v>36</v>
      </c>
      <c r="G52" s="13">
        <f>SUM(G35:G51)</f>
        <v>11845.52</v>
      </c>
      <c r="H52" s="14" t="s">
        <v>36</v>
      </c>
      <c r="I52" s="13">
        <f>SUM(I35:I51)</f>
        <v>31408.000000000004</v>
      </c>
      <c r="J52" s="14"/>
      <c r="K52" s="15">
        <f>SUM(K35:K50)</f>
        <v>2130</v>
      </c>
      <c r="L52" s="14" t="s">
        <v>36</v>
      </c>
      <c r="M52" s="15">
        <f>SUM(M35:M50)</f>
        <v>17150</v>
      </c>
      <c r="N52" s="14" t="s">
        <v>36</v>
      </c>
      <c r="O52" s="15">
        <f>SUM(O35:O50)</f>
        <v>9200</v>
      </c>
      <c r="P52" s="14" t="s">
        <v>36</v>
      </c>
      <c r="Q52" s="14">
        <f>K52+M52+O52</f>
        <v>28480</v>
      </c>
      <c r="R52" s="14"/>
      <c r="S52" s="15">
        <f>SUM(S35:S50)</f>
        <v>0</v>
      </c>
      <c r="T52" s="14" t="s">
        <v>36</v>
      </c>
      <c r="U52" s="14">
        <f>SUM(U35:U50)</f>
        <v>0</v>
      </c>
      <c r="V52" s="14" t="s">
        <v>36</v>
      </c>
      <c r="W52" s="15">
        <f>SUM(W35:W50)</f>
        <v>0</v>
      </c>
      <c r="X52" s="14" t="s">
        <v>36</v>
      </c>
      <c r="Y52" s="14">
        <f>S52+U52+W52</f>
        <v>0</v>
      </c>
      <c r="Z52" s="14"/>
      <c r="AA52" s="15">
        <f>SUM(AA35:AA50)</f>
        <v>0</v>
      </c>
      <c r="AB52" s="14" t="s">
        <v>36</v>
      </c>
      <c r="AC52" s="15">
        <f>SUM(AC35:AC50)</f>
        <v>0</v>
      </c>
      <c r="AD52" s="14" t="s">
        <v>36</v>
      </c>
      <c r="AE52" s="15">
        <f>SUM(AE35:AE50)</f>
        <v>0</v>
      </c>
      <c r="AF52" s="14" t="s">
        <v>36</v>
      </c>
      <c r="AG52" s="14">
        <f>AA52+AC52+AE52</f>
        <v>0</v>
      </c>
      <c r="AH52" s="14"/>
      <c r="AI52" s="16">
        <f>SUM(AI35:AI50)</f>
        <v>52200.52</v>
      </c>
    </row>
    <row r="53" spans="1:35" ht="20.25">
      <c r="A53" s="52" t="s">
        <v>56</v>
      </c>
      <c r="B53" s="53"/>
      <c r="C53" s="13">
        <v>11475</v>
      </c>
      <c r="D53" s="14" t="s">
        <v>36</v>
      </c>
      <c r="E53" s="13">
        <v>8100</v>
      </c>
      <c r="F53" s="14" t="s">
        <v>36</v>
      </c>
      <c r="G53" s="13">
        <v>11833</v>
      </c>
      <c r="H53" s="14" t="s">
        <v>36</v>
      </c>
      <c r="I53" s="14">
        <f>C53+E53+G53</f>
        <v>31408</v>
      </c>
      <c r="J53" s="14"/>
      <c r="K53" s="13">
        <v>2130</v>
      </c>
      <c r="L53" s="14" t="s">
        <v>36</v>
      </c>
      <c r="M53" s="13">
        <v>17150</v>
      </c>
      <c r="N53" s="14" t="s">
        <v>36</v>
      </c>
      <c r="O53" s="17">
        <v>9200</v>
      </c>
      <c r="P53" s="14" t="s">
        <v>36</v>
      </c>
      <c r="Q53" s="14">
        <f>K53+M53+O53</f>
        <v>28480</v>
      </c>
      <c r="R53" s="14"/>
      <c r="S53" s="21">
        <v>0</v>
      </c>
      <c r="T53" s="14" t="s">
        <v>36</v>
      </c>
      <c r="U53" s="17">
        <v>0</v>
      </c>
      <c r="V53" s="14" t="s">
        <v>36</v>
      </c>
      <c r="W53" s="17">
        <v>0</v>
      </c>
      <c r="X53" s="14" t="s">
        <v>36</v>
      </c>
      <c r="Y53" s="14">
        <f>S53+U53+W53</f>
        <v>0</v>
      </c>
      <c r="Z53" s="14"/>
      <c r="AA53" s="15">
        <v>0</v>
      </c>
      <c r="AB53" s="14" t="s">
        <v>36</v>
      </c>
      <c r="AC53" s="17">
        <v>0</v>
      </c>
      <c r="AD53" s="14" t="s">
        <v>36</v>
      </c>
      <c r="AE53" s="17">
        <v>0</v>
      </c>
      <c r="AF53" s="14" t="s">
        <v>36</v>
      </c>
      <c r="AG53" s="14">
        <f>AA53+AC53+AE53</f>
        <v>0</v>
      </c>
      <c r="AH53" s="14"/>
      <c r="AI53" s="18">
        <f>K53+M53+O53+S53+U53+W53+AA53+AC53+AE53+G53+E53+C53</f>
        <v>59888</v>
      </c>
    </row>
    <row r="54" spans="1:35" ht="20.25">
      <c r="A54" s="52" t="s">
        <v>57</v>
      </c>
      <c r="B54" s="53"/>
      <c r="C54" s="13">
        <f>C53-C52</f>
        <v>0</v>
      </c>
      <c r="D54" s="14" t="s">
        <v>36</v>
      </c>
      <c r="E54" s="13">
        <f>E53-E52</f>
        <v>12.520000000000437</v>
      </c>
      <c r="F54" s="14" t="s">
        <v>36</v>
      </c>
      <c r="G54" s="13">
        <f>G53-G52</f>
        <v>-12.520000000000437</v>
      </c>
      <c r="H54" s="14" t="s">
        <v>36</v>
      </c>
      <c r="I54" s="14">
        <f>I53-I52</f>
        <v>0</v>
      </c>
      <c r="J54" s="14"/>
      <c r="K54" s="13">
        <f>K53-K52</f>
        <v>0</v>
      </c>
      <c r="L54" s="14" t="s">
        <v>36</v>
      </c>
      <c r="M54" s="15">
        <f>M53-M52+K54</f>
        <v>0</v>
      </c>
      <c r="N54" s="14" t="s">
        <v>36</v>
      </c>
      <c r="O54" s="15">
        <f>O53-O52+M54</f>
        <v>0</v>
      </c>
      <c r="P54" s="14" t="s">
        <v>36</v>
      </c>
      <c r="Q54" s="14">
        <f>Q53-Q52</f>
        <v>0</v>
      </c>
      <c r="R54" s="14"/>
      <c r="S54" s="15">
        <f>S53-S52+O54</f>
        <v>0</v>
      </c>
      <c r="T54" s="14" t="s">
        <v>36</v>
      </c>
      <c r="U54" s="15">
        <f>U53-U52</f>
        <v>0</v>
      </c>
      <c r="V54" s="14" t="s">
        <v>36</v>
      </c>
      <c r="W54" s="15">
        <f>W53-W52</f>
        <v>0</v>
      </c>
      <c r="X54" s="14" t="s">
        <v>36</v>
      </c>
      <c r="Y54" s="14">
        <f>Y53-Y52+Q54</f>
        <v>0</v>
      </c>
      <c r="Z54" s="14"/>
      <c r="AA54" s="15">
        <f>AA53-AA52</f>
        <v>0</v>
      </c>
      <c r="AB54" s="14" t="s">
        <v>36</v>
      </c>
      <c r="AC54" s="15">
        <f>AC53-AC52</f>
        <v>0</v>
      </c>
      <c r="AD54" s="14" t="s">
        <v>36</v>
      </c>
      <c r="AE54" s="15">
        <f>AE53-AE52</f>
        <v>0</v>
      </c>
      <c r="AF54" s="14" t="s">
        <v>36</v>
      </c>
      <c r="AG54" s="14">
        <f>AG53-AG52</f>
        <v>0</v>
      </c>
      <c r="AH54" s="14"/>
      <c r="AI54" s="18">
        <v>0</v>
      </c>
    </row>
    <row r="55" ht="18">
      <c r="AI55" s="24"/>
    </row>
    <row r="56" ht="18">
      <c r="AI56" s="24"/>
    </row>
    <row r="57" ht="18">
      <c r="AI57" s="24"/>
    </row>
    <row r="58" ht="18">
      <c r="AI58" s="24"/>
    </row>
    <row r="59" ht="18">
      <c r="AI59" s="24"/>
    </row>
    <row r="60" ht="18">
      <c r="AI60" s="24"/>
    </row>
    <row r="61" ht="18">
      <c r="AI61" s="24"/>
    </row>
    <row r="62" ht="18">
      <c r="AI62" s="24"/>
    </row>
    <row r="63" ht="18">
      <c r="AI63" s="24"/>
    </row>
    <row r="64" ht="18">
      <c r="AI64" s="24"/>
    </row>
    <row r="65" ht="18">
      <c r="AI65" s="24"/>
    </row>
    <row r="66" ht="18">
      <c r="AI66" s="24"/>
    </row>
    <row r="67" ht="18">
      <c r="AI67" s="24"/>
    </row>
    <row r="68" ht="18">
      <c r="AI68" s="24"/>
    </row>
    <row r="69" ht="18">
      <c r="AI69" s="24"/>
    </row>
    <row r="70" ht="18">
      <c r="AI70" s="24"/>
    </row>
    <row r="71" ht="18">
      <c r="AI71" s="24"/>
    </row>
    <row r="72" ht="18">
      <c r="AI72" s="24"/>
    </row>
    <row r="73" ht="18">
      <c r="AI73" s="24"/>
    </row>
    <row r="74" ht="18">
      <c r="AI74" s="24"/>
    </row>
    <row r="75" ht="18">
      <c r="AI75" s="24"/>
    </row>
    <row r="76" ht="18">
      <c r="AI76" s="24"/>
    </row>
    <row r="77" ht="18">
      <c r="AI77" s="24"/>
    </row>
    <row r="78" ht="18">
      <c r="AI78" s="24"/>
    </row>
    <row r="79" ht="18">
      <c r="AI79" s="24"/>
    </row>
    <row r="80" ht="18">
      <c r="AI80" s="24"/>
    </row>
    <row r="81" ht="18">
      <c r="AI81" s="24"/>
    </row>
    <row r="82" ht="18">
      <c r="AI82" s="24"/>
    </row>
    <row r="83" ht="18">
      <c r="AI83" s="24"/>
    </row>
    <row r="84" ht="18">
      <c r="AI84" s="24"/>
    </row>
    <row r="85" ht="18">
      <c r="AI85" s="24"/>
    </row>
    <row r="86" ht="18">
      <c r="AI86" s="24"/>
    </row>
    <row r="87" ht="18">
      <c r="AI87" s="24"/>
    </row>
    <row r="88" ht="18">
      <c r="AI88" s="24"/>
    </row>
    <row r="89" ht="18">
      <c r="AI89" s="24"/>
    </row>
    <row r="90" ht="18">
      <c r="AI90" s="24"/>
    </row>
    <row r="91" ht="18">
      <c r="AI91" s="24"/>
    </row>
    <row r="92" ht="18">
      <c r="AI92" s="24"/>
    </row>
    <row r="93" ht="18">
      <c r="AI93" s="24"/>
    </row>
    <row r="94" ht="18">
      <c r="AI94" s="24"/>
    </row>
    <row r="95" ht="18">
      <c r="AI95" s="24"/>
    </row>
    <row r="96" ht="18">
      <c r="AI96" s="24"/>
    </row>
    <row r="97" ht="18">
      <c r="AI97" s="24"/>
    </row>
    <row r="98" ht="18">
      <c r="AI98" s="24"/>
    </row>
    <row r="99" ht="18">
      <c r="AI99" s="24"/>
    </row>
    <row r="100" ht="18">
      <c r="AI100" s="24"/>
    </row>
    <row r="101" ht="18">
      <c r="AI101" s="24"/>
    </row>
    <row r="102" ht="18">
      <c r="AI102" s="25"/>
    </row>
    <row r="103" ht="18">
      <c r="AI103" s="25"/>
    </row>
    <row r="104" ht="18">
      <c r="AI104" s="25"/>
    </row>
    <row r="105" ht="18">
      <c r="AI105" s="25"/>
    </row>
    <row r="106" ht="18">
      <c r="AI106" s="25"/>
    </row>
    <row r="107" ht="18">
      <c r="AI107" s="25"/>
    </row>
    <row r="108" ht="18">
      <c r="AI108" s="25"/>
    </row>
    <row r="109" ht="18">
      <c r="AI109" s="25"/>
    </row>
    <row r="110" ht="18">
      <c r="AI110" s="25"/>
    </row>
    <row r="111" ht="18">
      <c r="AI111" s="25"/>
    </row>
    <row r="112" ht="18">
      <c r="AI112" s="25"/>
    </row>
    <row r="113" ht="18">
      <c r="AI113" s="25"/>
    </row>
    <row r="114" ht="18">
      <c r="AI114" s="25"/>
    </row>
    <row r="115" ht="18">
      <c r="AI115" s="25"/>
    </row>
    <row r="116" ht="18">
      <c r="AI116" s="25"/>
    </row>
    <row r="117" ht="18">
      <c r="AI117" s="25"/>
    </row>
    <row r="118" ht="18">
      <c r="AI118" s="25"/>
    </row>
    <row r="119" ht="18">
      <c r="AI119" s="25"/>
    </row>
    <row r="120" ht="18">
      <c r="AI120" s="25"/>
    </row>
    <row r="121" ht="18">
      <c r="AI121" s="25"/>
    </row>
    <row r="122" ht="18">
      <c r="AI122" s="25"/>
    </row>
    <row r="123" ht="18">
      <c r="AI123" s="25"/>
    </row>
    <row r="124" ht="18">
      <c r="AI124" s="25"/>
    </row>
    <row r="125" ht="18">
      <c r="AI125" s="25"/>
    </row>
    <row r="126" ht="18">
      <c r="AI126" s="25"/>
    </row>
    <row r="127" ht="18">
      <c r="AI127" s="25"/>
    </row>
    <row r="128" ht="18">
      <c r="AI128" s="25"/>
    </row>
    <row r="129" ht="18">
      <c r="AI129" s="25"/>
    </row>
    <row r="130" ht="18">
      <c r="AI130" s="25"/>
    </row>
    <row r="131" ht="18">
      <c r="AI131" s="25"/>
    </row>
    <row r="132" ht="18">
      <c r="AI132" s="25"/>
    </row>
    <row r="133" ht="18">
      <c r="AI133" s="25"/>
    </row>
    <row r="134" ht="18">
      <c r="AI134" s="25"/>
    </row>
    <row r="135" ht="18">
      <c r="AI135" s="25"/>
    </row>
    <row r="136" ht="18">
      <c r="AI136" s="25"/>
    </row>
    <row r="137" ht="18">
      <c r="AI137" s="25"/>
    </row>
    <row r="138" ht="18">
      <c r="AI138" s="25"/>
    </row>
    <row r="139" ht="18">
      <c r="AI139" s="25"/>
    </row>
    <row r="140" ht="18">
      <c r="AI140" s="25"/>
    </row>
    <row r="141" ht="18">
      <c r="AI141" s="25"/>
    </row>
    <row r="142" ht="18">
      <c r="AI142" s="25"/>
    </row>
    <row r="143" ht="18">
      <c r="AI143" s="25"/>
    </row>
    <row r="144" ht="18">
      <c r="AI144" s="25"/>
    </row>
    <row r="145" ht="18">
      <c r="AI145" s="25"/>
    </row>
    <row r="146" ht="18">
      <c r="AI146" s="25"/>
    </row>
    <row r="147" ht="18">
      <c r="AI147" s="25"/>
    </row>
    <row r="148" ht="18">
      <c r="AI148" s="25"/>
    </row>
    <row r="149" ht="18">
      <c r="AI149" s="25"/>
    </row>
    <row r="150" ht="18">
      <c r="AI150" s="25"/>
    </row>
    <row r="151" ht="18">
      <c r="AI151" s="25"/>
    </row>
    <row r="152" ht="18">
      <c r="AI152" s="25"/>
    </row>
    <row r="153" ht="18">
      <c r="AI153" s="25"/>
    </row>
    <row r="154" ht="18">
      <c r="AI154" s="25"/>
    </row>
    <row r="155" ht="18">
      <c r="AI155" s="25"/>
    </row>
    <row r="156" ht="18">
      <c r="AI156" s="25"/>
    </row>
    <row r="157" ht="18">
      <c r="AI157" s="25"/>
    </row>
    <row r="158" ht="18">
      <c r="AI158" s="25"/>
    </row>
    <row r="159" ht="18">
      <c r="AI159" s="25"/>
    </row>
    <row r="160" ht="18">
      <c r="AI160" s="25"/>
    </row>
    <row r="161" ht="18">
      <c r="AI161" s="25"/>
    </row>
    <row r="162" ht="18">
      <c r="AI162" s="25"/>
    </row>
    <row r="163" ht="18">
      <c r="AI163" s="25"/>
    </row>
    <row r="164" ht="18">
      <c r="AI164" s="25"/>
    </row>
    <row r="165" ht="18">
      <c r="AI165" s="25"/>
    </row>
    <row r="166" ht="18">
      <c r="AI166" s="25"/>
    </row>
    <row r="167" ht="18">
      <c r="AI167" s="25"/>
    </row>
    <row r="168" ht="18">
      <c r="AI168" s="25"/>
    </row>
    <row r="169" ht="18">
      <c r="AI169" s="25"/>
    </row>
    <row r="170" ht="18">
      <c r="AI170" s="25"/>
    </row>
    <row r="171" ht="18">
      <c r="AI171" s="25"/>
    </row>
    <row r="172" ht="18">
      <c r="AI172" s="25"/>
    </row>
    <row r="173" ht="18">
      <c r="AI173" s="25"/>
    </row>
    <row r="174" ht="18">
      <c r="AI174" s="25"/>
    </row>
    <row r="175" ht="18">
      <c r="AI175" s="25"/>
    </row>
    <row r="176" ht="18">
      <c r="AI176" s="25"/>
    </row>
    <row r="177" ht="18">
      <c r="AI177" s="25"/>
    </row>
    <row r="178" ht="18">
      <c r="AI178" s="25"/>
    </row>
    <row r="179" ht="18">
      <c r="AI179" s="25"/>
    </row>
    <row r="180" ht="18">
      <c r="AI180" s="25"/>
    </row>
    <row r="181" ht="18">
      <c r="AI181" s="25"/>
    </row>
    <row r="182" ht="18">
      <c r="AI182" s="25"/>
    </row>
    <row r="183" ht="18">
      <c r="AI183" s="25"/>
    </row>
    <row r="184" ht="18">
      <c r="AI184" s="25"/>
    </row>
    <row r="185" ht="18">
      <c r="AI185" s="25"/>
    </row>
    <row r="186" ht="18">
      <c r="AI186" s="25"/>
    </row>
    <row r="187" ht="18">
      <c r="AI187" s="25"/>
    </row>
    <row r="188" ht="18">
      <c r="AI188" s="25"/>
    </row>
    <row r="189" ht="18">
      <c r="AI189" s="25"/>
    </row>
    <row r="190" ht="18">
      <c r="AI190" s="25"/>
    </row>
    <row r="191" ht="18">
      <c r="AI191" s="25"/>
    </row>
    <row r="192" ht="18">
      <c r="AI192" s="25"/>
    </row>
    <row r="193" ht="18">
      <c r="AI193" s="25"/>
    </row>
    <row r="194" ht="18">
      <c r="AI194" s="25"/>
    </row>
    <row r="195" ht="18">
      <c r="AI195" s="25"/>
    </row>
    <row r="196" ht="18">
      <c r="AI196" s="25"/>
    </row>
    <row r="197" ht="18">
      <c r="AI197" s="25"/>
    </row>
    <row r="198" ht="18">
      <c r="AI198" s="25"/>
    </row>
    <row r="199" ht="18">
      <c r="AI199" s="25"/>
    </row>
    <row r="200" ht="18">
      <c r="AI200" s="25"/>
    </row>
    <row r="201" ht="18">
      <c r="AI201" s="25"/>
    </row>
    <row r="202" ht="18">
      <c r="AI202" s="25"/>
    </row>
    <row r="203" ht="18">
      <c r="AI203" s="25"/>
    </row>
    <row r="204" ht="18">
      <c r="AI204" s="25"/>
    </row>
    <row r="205" ht="18">
      <c r="AI205" s="25"/>
    </row>
    <row r="206" ht="18">
      <c r="AI206" s="25"/>
    </row>
    <row r="207" ht="18">
      <c r="AI207" s="25"/>
    </row>
    <row r="208" ht="18">
      <c r="AI208" s="25"/>
    </row>
    <row r="209" ht="18">
      <c r="AI209" s="25"/>
    </row>
    <row r="210" ht="18">
      <c r="AI210" s="25"/>
    </row>
    <row r="211" ht="18">
      <c r="AI211" s="25"/>
    </row>
    <row r="212" ht="18">
      <c r="AI212" s="25"/>
    </row>
    <row r="213" ht="18">
      <c r="AI213" s="25"/>
    </row>
    <row r="214" ht="18">
      <c r="AI214" s="25"/>
    </row>
    <row r="215" ht="18">
      <c r="AI215" s="25"/>
    </row>
    <row r="216" ht="18">
      <c r="AI216" s="25"/>
    </row>
    <row r="217" ht="18">
      <c r="AI217" s="25"/>
    </row>
    <row r="218" ht="18">
      <c r="AI218" s="25"/>
    </row>
    <row r="219" ht="18">
      <c r="AI219" s="25"/>
    </row>
    <row r="220" ht="18">
      <c r="AI220" s="25"/>
    </row>
    <row r="221" ht="18">
      <c r="AI221" s="25"/>
    </row>
    <row r="222" ht="18">
      <c r="AI222" s="25"/>
    </row>
    <row r="223" ht="18">
      <c r="AI223" s="25"/>
    </row>
    <row r="224" ht="18">
      <c r="AI224" s="25"/>
    </row>
    <row r="225" ht="18">
      <c r="AI225" s="25"/>
    </row>
    <row r="226" ht="18">
      <c r="AI226" s="25"/>
    </row>
    <row r="227" ht="18">
      <c r="AI227" s="25"/>
    </row>
    <row r="228" ht="18">
      <c r="AI228" s="25"/>
    </row>
    <row r="229" ht="18">
      <c r="AI229" s="25"/>
    </row>
    <row r="230" ht="18">
      <c r="AI230" s="25"/>
    </row>
    <row r="231" ht="18">
      <c r="AI231" s="25"/>
    </row>
    <row r="232" ht="18">
      <c r="AI232" s="25"/>
    </row>
    <row r="233" ht="18">
      <c r="AI233" s="25"/>
    </row>
    <row r="234" ht="18">
      <c r="AI234" s="25"/>
    </row>
    <row r="235" ht="18">
      <c r="AI235" s="25"/>
    </row>
    <row r="236" ht="18">
      <c r="AI236" s="25"/>
    </row>
    <row r="237" ht="18">
      <c r="AI237" s="25"/>
    </row>
    <row r="238" ht="18">
      <c r="AI238" s="25"/>
    </row>
    <row r="239" ht="18">
      <c r="AI239" s="25"/>
    </row>
    <row r="240" ht="18">
      <c r="AI240" s="25"/>
    </row>
    <row r="241" ht="18">
      <c r="AI241" s="25"/>
    </row>
    <row r="242" ht="18">
      <c r="AI242" s="25"/>
    </row>
    <row r="243" ht="18">
      <c r="AI243" s="25"/>
    </row>
    <row r="244" ht="18">
      <c r="AI244" s="25"/>
    </row>
    <row r="245" ht="18">
      <c r="AI245" s="25"/>
    </row>
    <row r="246" ht="18">
      <c r="AI246" s="25"/>
    </row>
    <row r="247" ht="18">
      <c r="AI247" s="25"/>
    </row>
    <row r="248" ht="18">
      <c r="AI248" s="25"/>
    </row>
    <row r="249" ht="18">
      <c r="AI249" s="25"/>
    </row>
    <row r="250" ht="18">
      <c r="AI250" s="25"/>
    </row>
    <row r="251" ht="18">
      <c r="AI251" s="25"/>
    </row>
    <row r="252" ht="18">
      <c r="AI252" s="25"/>
    </row>
    <row r="253" ht="18">
      <c r="AI253" s="25"/>
    </row>
    <row r="254" ht="18">
      <c r="AI254" s="25"/>
    </row>
    <row r="255" ht="18">
      <c r="AI255" s="25"/>
    </row>
    <row r="256" ht="18">
      <c r="AI256" s="25"/>
    </row>
    <row r="257" ht="18">
      <c r="AI257" s="25"/>
    </row>
    <row r="258" ht="18">
      <c r="AI258" s="25"/>
    </row>
    <row r="259" ht="18">
      <c r="AI259" s="25"/>
    </row>
    <row r="260" ht="18">
      <c r="AI260" s="25"/>
    </row>
    <row r="261" ht="18">
      <c r="AI261" s="25"/>
    </row>
    <row r="262" ht="18">
      <c r="AI262" s="25"/>
    </row>
    <row r="263" ht="18">
      <c r="AI263" s="25"/>
    </row>
    <row r="264" ht="18">
      <c r="AI264" s="25"/>
    </row>
    <row r="265" ht="18">
      <c r="AI265" s="25"/>
    </row>
    <row r="266" ht="18">
      <c r="AI266" s="25"/>
    </row>
    <row r="267" ht="18">
      <c r="AI267" s="25"/>
    </row>
    <row r="268" ht="18">
      <c r="AI268" s="25"/>
    </row>
    <row r="269" ht="18">
      <c r="AI269" s="25"/>
    </row>
    <row r="270" ht="18">
      <c r="AI270" s="25"/>
    </row>
    <row r="271" ht="18">
      <c r="AI271" s="25"/>
    </row>
    <row r="272" ht="18">
      <c r="AI272" s="25"/>
    </row>
    <row r="273" ht="18">
      <c r="AI273" s="25"/>
    </row>
    <row r="274" ht="18">
      <c r="AI274" s="25"/>
    </row>
    <row r="275" ht="18">
      <c r="AI275" s="25"/>
    </row>
    <row r="276" ht="18">
      <c r="AI276" s="25"/>
    </row>
    <row r="277" ht="18">
      <c r="AI277" s="25"/>
    </row>
    <row r="278" ht="18">
      <c r="AI278" s="25"/>
    </row>
    <row r="279" ht="18">
      <c r="AI279" s="25"/>
    </row>
    <row r="280" ht="18">
      <c r="AI280" s="25"/>
    </row>
    <row r="281" ht="18">
      <c r="AI281" s="25"/>
    </row>
    <row r="282" ht="18">
      <c r="AI282" s="25"/>
    </row>
    <row r="283" ht="18">
      <c r="AI283" s="25"/>
    </row>
    <row r="284" ht="18">
      <c r="AI284" s="25"/>
    </row>
    <row r="285" ht="18">
      <c r="AI285" s="25"/>
    </row>
    <row r="286" ht="18">
      <c r="AI286" s="25"/>
    </row>
    <row r="287" ht="18">
      <c r="AI287" s="25"/>
    </row>
    <row r="288" ht="18">
      <c r="AI288" s="25"/>
    </row>
    <row r="289" ht="18">
      <c r="AI289" s="25"/>
    </row>
    <row r="290" ht="18">
      <c r="AI290" s="25"/>
    </row>
    <row r="291" ht="18">
      <c r="AI291" s="25"/>
    </row>
    <row r="292" ht="18">
      <c r="AI292" s="25"/>
    </row>
    <row r="293" ht="18">
      <c r="AI293" s="25"/>
    </row>
    <row r="294" ht="18">
      <c r="AI294" s="25"/>
    </row>
    <row r="295" ht="18">
      <c r="AI295" s="25"/>
    </row>
    <row r="296" ht="18">
      <c r="AI296" s="25"/>
    </row>
    <row r="297" ht="18">
      <c r="AI297" s="25"/>
    </row>
    <row r="298" ht="18">
      <c r="AI298" s="25"/>
    </row>
    <row r="299" ht="18">
      <c r="AI299" s="25"/>
    </row>
    <row r="300" ht="18">
      <c r="AI300" s="25"/>
    </row>
    <row r="301" ht="18">
      <c r="AI301" s="25"/>
    </row>
    <row r="302" ht="18">
      <c r="AI302" s="25"/>
    </row>
    <row r="303" ht="18">
      <c r="AI303" s="25"/>
    </row>
    <row r="304" ht="18">
      <c r="AI304" s="25"/>
    </row>
    <row r="305" ht="18">
      <c r="AI305" s="25"/>
    </row>
    <row r="306" ht="18">
      <c r="AI306" s="25"/>
    </row>
    <row r="307" ht="18">
      <c r="AI307" s="25"/>
    </row>
    <row r="308" ht="18">
      <c r="AI308" s="25"/>
    </row>
    <row r="309" ht="18">
      <c r="AI309" s="25"/>
    </row>
    <row r="310" ht="18">
      <c r="AI310" s="25"/>
    </row>
    <row r="311" ht="18">
      <c r="AI311" s="25"/>
    </row>
    <row r="312" ht="18">
      <c r="AI312" s="25"/>
    </row>
    <row r="313" ht="18">
      <c r="AI313" s="25"/>
    </row>
    <row r="314" ht="18">
      <c r="AI314" s="25"/>
    </row>
    <row r="315" ht="18">
      <c r="AI315" s="25"/>
    </row>
    <row r="316" ht="18">
      <c r="AI316" s="25"/>
    </row>
    <row r="317" ht="18">
      <c r="AI317" s="25"/>
    </row>
    <row r="318" ht="18">
      <c r="AI318" s="25"/>
    </row>
    <row r="319" ht="18">
      <c r="AI319" s="25"/>
    </row>
    <row r="320" ht="18">
      <c r="AI320" s="25"/>
    </row>
    <row r="321" ht="18">
      <c r="AI321" s="25"/>
    </row>
    <row r="322" ht="18">
      <c r="AI322" s="25"/>
    </row>
    <row r="323" ht="18">
      <c r="AI323" s="25"/>
    </row>
    <row r="324" ht="18">
      <c r="AI324" s="25"/>
    </row>
    <row r="325" ht="18">
      <c r="AI325" s="25"/>
    </row>
    <row r="326" ht="18">
      <c r="AI326" s="25"/>
    </row>
    <row r="327" ht="18">
      <c r="AI327" s="25"/>
    </row>
    <row r="328" ht="18">
      <c r="AI328" s="25"/>
    </row>
    <row r="329" ht="18">
      <c r="AI329" s="25"/>
    </row>
    <row r="330" ht="18">
      <c r="AI330" s="25"/>
    </row>
    <row r="331" ht="18">
      <c r="AI331" s="25"/>
    </row>
    <row r="332" ht="18">
      <c r="AI332" s="25"/>
    </row>
    <row r="333" ht="18">
      <c r="AI333" s="25"/>
    </row>
    <row r="334" ht="18">
      <c r="AI334" s="25"/>
    </row>
    <row r="335" ht="18">
      <c r="AI335" s="25"/>
    </row>
    <row r="336" ht="18">
      <c r="AI336" s="25"/>
    </row>
    <row r="337" ht="18">
      <c r="AI337" s="25"/>
    </row>
    <row r="338" ht="18">
      <c r="AI338" s="25"/>
    </row>
    <row r="339" ht="18">
      <c r="AI339" s="25"/>
    </row>
    <row r="340" ht="18">
      <c r="AI340" s="25"/>
    </row>
    <row r="341" ht="18">
      <c r="AI341" s="25"/>
    </row>
    <row r="342" ht="18">
      <c r="AI342" s="25"/>
    </row>
    <row r="343" ht="18">
      <c r="AI343" s="25"/>
    </row>
    <row r="344" ht="18">
      <c r="AI344" s="25"/>
    </row>
    <row r="345" ht="18">
      <c r="AI345" s="25"/>
    </row>
    <row r="346" ht="18">
      <c r="AI346" s="25"/>
    </row>
    <row r="347" ht="18">
      <c r="AI347" s="25"/>
    </row>
    <row r="348" ht="18">
      <c r="AI348" s="25"/>
    </row>
    <row r="349" ht="18">
      <c r="AI349" s="25"/>
    </row>
    <row r="350" ht="18">
      <c r="AI350" s="25"/>
    </row>
    <row r="351" ht="18">
      <c r="AI351" s="25"/>
    </row>
    <row r="352" ht="18">
      <c r="AI352" s="25"/>
    </row>
    <row r="353" ht="18">
      <c r="AI353" s="25"/>
    </row>
    <row r="354" ht="18">
      <c r="AI354" s="25"/>
    </row>
    <row r="355" ht="18">
      <c r="AI355" s="25"/>
    </row>
    <row r="356" ht="18">
      <c r="AI356" s="25"/>
    </row>
    <row r="357" ht="18">
      <c r="AI357" s="25"/>
    </row>
    <row r="358" ht="18">
      <c r="AI358" s="25"/>
    </row>
    <row r="359" ht="18">
      <c r="AI359" s="25"/>
    </row>
    <row r="360" ht="18">
      <c r="AI360" s="25"/>
    </row>
    <row r="361" ht="18">
      <c r="AI361" s="25"/>
    </row>
    <row r="362" ht="18">
      <c r="AI362" s="25"/>
    </row>
    <row r="363" ht="18">
      <c r="AI363" s="25"/>
    </row>
    <row r="364" ht="18">
      <c r="AI364" s="25"/>
    </row>
    <row r="365" ht="18">
      <c r="AI365" s="25"/>
    </row>
    <row r="366" ht="18">
      <c r="AI366" s="25"/>
    </row>
    <row r="367" ht="18">
      <c r="AI367" s="25"/>
    </row>
    <row r="368" ht="18">
      <c r="AI368" s="25"/>
    </row>
    <row r="369" ht="18">
      <c r="AI369" s="25"/>
    </row>
    <row r="370" ht="18">
      <c r="AI370" s="25"/>
    </row>
    <row r="371" ht="18">
      <c r="AI371" s="25"/>
    </row>
    <row r="372" ht="18">
      <c r="AI372" s="25"/>
    </row>
    <row r="373" ht="18">
      <c r="AI373" s="25"/>
    </row>
    <row r="374" ht="18">
      <c r="AI374" s="25"/>
    </row>
    <row r="375" ht="18">
      <c r="AI375" s="25"/>
    </row>
    <row r="376" ht="18">
      <c r="AI376" s="25"/>
    </row>
    <row r="377" ht="18">
      <c r="AI377" s="25"/>
    </row>
    <row r="378" ht="18">
      <c r="AI378" s="25"/>
    </row>
    <row r="379" ht="18">
      <c r="AI379" s="25"/>
    </row>
    <row r="380" ht="18">
      <c r="AI380" s="25"/>
    </row>
    <row r="381" ht="18">
      <c r="AI381" s="25"/>
    </row>
    <row r="382" ht="18">
      <c r="AI382" s="25"/>
    </row>
    <row r="383" ht="18">
      <c r="AI383" s="25"/>
    </row>
    <row r="384" ht="18">
      <c r="AI384" s="25"/>
    </row>
    <row r="385" ht="18">
      <c r="AI385" s="25"/>
    </row>
    <row r="386" ht="18">
      <c r="AI386" s="25"/>
    </row>
    <row r="387" ht="18">
      <c r="AI387" s="25"/>
    </row>
    <row r="388" ht="18">
      <c r="AI388" s="25"/>
    </row>
    <row r="389" ht="18">
      <c r="AI389" s="25"/>
    </row>
    <row r="390" ht="18">
      <c r="AI390" s="25"/>
    </row>
    <row r="391" ht="18">
      <c r="AI391" s="25"/>
    </row>
    <row r="392" ht="18">
      <c r="AI392" s="25"/>
    </row>
    <row r="393" ht="18">
      <c r="AI393" s="25"/>
    </row>
    <row r="394" ht="18">
      <c r="AI394" s="25"/>
    </row>
    <row r="395" ht="18">
      <c r="AI395" s="25"/>
    </row>
    <row r="396" ht="18">
      <c r="AI396" s="25"/>
    </row>
    <row r="397" ht="18">
      <c r="AI397" s="25"/>
    </row>
    <row r="398" ht="18">
      <c r="AI398" s="25"/>
    </row>
    <row r="399" ht="18">
      <c r="AI399" s="25"/>
    </row>
    <row r="400" ht="18">
      <c r="AI400" s="25"/>
    </row>
    <row r="401" ht="18">
      <c r="AI401" s="25"/>
    </row>
    <row r="402" ht="18">
      <c r="AI402" s="25"/>
    </row>
    <row r="403" ht="18">
      <c r="AI403" s="25"/>
    </row>
    <row r="404" ht="18">
      <c r="AI404" s="25"/>
    </row>
    <row r="405" ht="18">
      <c r="AI405" s="25"/>
    </row>
    <row r="406" ht="18">
      <c r="AI406" s="25"/>
    </row>
    <row r="407" ht="18">
      <c r="AI407" s="25"/>
    </row>
    <row r="408" ht="18">
      <c r="AI408" s="25"/>
    </row>
    <row r="409" ht="18">
      <c r="AI409" s="25"/>
    </row>
    <row r="410" ht="18">
      <c r="AI410" s="25"/>
    </row>
    <row r="411" ht="18">
      <c r="AI411" s="25"/>
    </row>
    <row r="412" ht="18">
      <c r="AI412" s="25"/>
    </row>
    <row r="413" ht="18">
      <c r="AI413" s="25"/>
    </row>
    <row r="414" ht="18">
      <c r="AI414" s="25"/>
    </row>
    <row r="415" ht="18">
      <c r="AI415" s="25"/>
    </row>
    <row r="416" ht="18">
      <c r="AI416" s="25"/>
    </row>
    <row r="417" ht="18">
      <c r="AI417" s="25"/>
    </row>
    <row r="418" ht="18">
      <c r="AI418" s="25"/>
    </row>
    <row r="419" ht="18">
      <c r="AI419" s="25"/>
    </row>
    <row r="420" ht="18">
      <c r="AI420" s="25"/>
    </row>
    <row r="421" ht="18">
      <c r="AI421" s="25"/>
    </row>
    <row r="422" ht="18">
      <c r="AI422" s="25"/>
    </row>
    <row r="423" ht="18">
      <c r="AI423" s="25"/>
    </row>
    <row r="424" ht="18">
      <c r="AI424" s="25"/>
    </row>
    <row r="425" ht="18">
      <c r="AI425" s="25"/>
    </row>
    <row r="426" ht="18">
      <c r="AI426" s="25"/>
    </row>
    <row r="427" ht="18">
      <c r="AI427" s="25"/>
    </row>
    <row r="428" ht="18">
      <c r="AI428" s="25"/>
    </row>
    <row r="429" ht="18">
      <c r="AI429" s="25"/>
    </row>
    <row r="430" ht="18">
      <c r="AI430" s="25"/>
    </row>
    <row r="431" ht="18">
      <c r="AI431" s="25"/>
    </row>
    <row r="432" ht="18">
      <c r="AI432" s="25"/>
    </row>
    <row r="433" ht="18">
      <c r="AI433" s="25"/>
    </row>
    <row r="434" ht="18">
      <c r="AI434" s="25"/>
    </row>
    <row r="435" ht="18">
      <c r="AI435" s="25"/>
    </row>
    <row r="436" ht="18">
      <c r="AI436" s="25"/>
    </row>
    <row r="437" ht="18">
      <c r="AI437" s="25"/>
    </row>
    <row r="438" ht="18">
      <c r="AI438" s="25"/>
    </row>
    <row r="439" ht="18">
      <c r="AI439" s="25"/>
    </row>
    <row r="440" ht="18">
      <c r="AI440" s="25"/>
    </row>
    <row r="441" ht="18">
      <c r="AI441" s="25"/>
    </row>
    <row r="442" ht="18">
      <c r="AI442" s="25"/>
    </row>
    <row r="443" ht="18">
      <c r="AI443" s="25"/>
    </row>
    <row r="444" ht="18">
      <c r="AI444" s="25"/>
    </row>
    <row r="445" ht="18">
      <c r="AI445" s="25"/>
    </row>
    <row r="446" ht="18">
      <c r="AI446" s="25"/>
    </row>
    <row r="447" ht="18">
      <c r="AI447" s="25"/>
    </row>
    <row r="448" ht="18">
      <c r="AI448" s="25"/>
    </row>
    <row r="449" ht="18">
      <c r="AI449" s="25"/>
    </row>
    <row r="450" ht="18">
      <c r="AI450" s="25"/>
    </row>
    <row r="451" ht="18">
      <c r="AI451" s="25"/>
    </row>
    <row r="452" ht="18">
      <c r="AI452" s="25"/>
    </row>
    <row r="453" ht="18">
      <c r="AI453" s="25"/>
    </row>
    <row r="454" ht="18">
      <c r="AI454" s="25"/>
    </row>
    <row r="455" ht="18">
      <c r="AI455" s="25"/>
    </row>
    <row r="456" ht="18">
      <c r="AI456" s="25"/>
    </row>
    <row r="457" ht="18">
      <c r="AI457" s="25"/>
    </row>
    <row r="458" ht="18">
      <c r="AI458" s="25"/>
    </row>
    <row r="459" ht="18">
      <c r="AI459" s="25"/>
    </row>
    <row r="460" ht="18">
      <c r="AI460" s="25"/>
    </row>
    <row r="461" ht="18">
      <c r="AI461" s="25"/>
    </row>
    <row r="462" ht="18">
      <c r="AI462" s="25"/>
    </row>
    <row r="463" ht="18">
      <c r="AI463" s="25"/>
    </row>
    <row r="464" ht="18">
      <c r="AI464" s="25"/>
    </row>
    <row r="465" ht="18">
      <c r="AI465" s="25"/>
    </row>
    <row r="466" ht="18">
      <c r="AI466" s="25"/>
    </row>
    <row r="467" ht="18">
      <c r="AI467" s="25"/>
    </row>
    <row r="468" ht="18">
      <c r="AI468" s="25"/>
    </row>
    <row r="469" ht="18">
      <c r="AI469" s="25"/>
    </row>
    <row r="470" ht="18">
      <c r="AI470" s="25"/>
    </row>
    <row r="471" ht="18">
      <c r="AI471" s="25"/>
    </row>
    <row r="472" ht="18">
      <c r="AI472" s="25"/>
    </row>
    <row r="473" ht="18">
      <c r="AI473" s="25"/>
    </row>
    <row r="474" ht="18">
      <c r="AI474" s="25"/>
    </row>
    <row r="475" ht="18">
      <c r="AI475" s="25"/>
    </row>
    <row r="476" ht="18">
      <c r="AI476" s="25"/>
    </row>
    <row r="477" ht="18">
      <c r="AI477" s="25"/>
    </row>
    <row r="478" ht="18">
      <c r="AI478" s="25"/>
    </row>
    <row r="479" ht="18">
      <c r="AI479" s="25"/>
    </row>
    <row r="480" ht="18">
      <c r="AI480" s="25"/>
    </row>
    <row r="481" ht="18">
      <c r="AI481" s="25"/>
    </row>
    <row r="482" ht="18">
      <c r="AI482" s="25"/>
    </row>
    <row r="483" ht="18">
      <c r="AI483" s="25"/>
    </row>
    <row r="484" ht="18">
      <c r="AI484" s="25"/>
    </row>
    <row r="485" ht="18">
      <c r="AI485" s="25"/>
    </row>
    <row r="486" ht="18">
      <c r="AI486" s="25"/>
    </row>
    <row r="487" ht="18">
      <c r="AI487" s="25"/>
    </row>
    <row r="488" ht="18">
      <c r="AI488" s="25"/>
    </row>
    <row r="489" ht="18">
      <c r="AI489" s="25"/>
    </row>
    <row r="490" ht="18">
      <c r="AI490" s="25"/>
    </row>
    <row r="491" ht="18">
      <c r="AI491" s="25"/>
    </row>
    <row r="492" ht="18">
      <c r="AI492" s="25"/>
    </row>
    <row r="493" ht="18">
      <c r="AI493" s="25"/>
    </row>
    <row r="494" ht="18">
      <c r="AI494" s="25"/>
    </row>
    <row r="495" ht="18">
      <c r="AI495" s="25"/>
    </row>
    <row r="496" ht="18">
      <c r="AI496" s="25"/>
    </row>
    <row r="497" ht="18">
      <c r="AI497" s="25"/>
    </row>
    <row r="498" ht="18">
      <c r="AI498" s="25"/>
    </row>
    <row r="499" ht="18">
      <c r="AI499" s="25"/>
    </row>
    <row r="500" ht="18">
      <c r="AI500" s="25"/>
    </row>
    <row r="501" ht="18">
      <c r="AI501" s="25"/>
    </row>
    <row r="502" ht="18">
      <c r="AI502" s="25"/>
    </row>
    <row r="503" ht="18">
      <c r="AI503" s="25"/>
    </row>
    <row r="504" ht="18">
      <c r="AI504" s="25"/>
    </row>
    <row r="505" ht="18">
      <c r="AI505" s="25"/>
    </row>
    <row r="506" ht="18">
      <c r="AI506" s="25"/>
    </row>
    <row r="507" ht="18">
      <c r="AI507" s="25"/>
    </row>
    <row r="508" ht="18">
      <c r="AI508" s="25"/>
    </row>
    <row r="509" ht="18">
      <c r="AI509" s="25"/>
    </row>
    <row r="510" ht="18">
      <c r="AI510" s="25"/>
    </row>
    <row r="511" ht="18">
      <c r="AI511" s="25"/>
    </row>
    <row r="512" ht="18">
      <c r="AI512" s="25"/>
    </row>
    <row r="513" ht="18">
      <c r="AI513" s="25"/>
    </row>
    <row r="514" ht="18">
      <c r="AI514" s="25"/>
    </row>
    <row r="515" ht="18">
      <c r="AI515" s="25"/>
    </row>
    <row r="516" ht="18">
      <c r="AI516" s="25"/>
    </row>
    <row r="517" ht="18">
      <c r="AI517" s="25"/>
    </row>
    <row r="518" ht="18">
      <c r="AI518" s="25"/>
    </row>
    <row r="519" ht="18">
      <c r="AI519" s="25"/>
    </row>
    <row r="520" ht="18">
      <c r="AI520" s="25"/>
    </row>
    <row r="521" ht="18">
      <c r="AI521" s="25"/>
    </row>
    <row r="522" ht="18">
      <c r="AI522" s="25"/>
    </row>
    <row r="523" ht="18">
      <c r="AI523" s="25"/>
    </row>
    <row r="524" ht="18">
      <c r="AI524" s="25"/>
    </row>
    <row r="525" ht="18">
      <c r="AI525" s="25"/>
    </row>
    <row r="526" ht="18">
      <c r="AI526" s="25"/>
    </row>
    <row r="527" ht="18">
      <c r="AI527" s="25"/>
    </row>
    <row r="528" ht="18">
      <c r="AI528" s="25"/>
    </row>
    <row r="529" ht="18">
      <c r="AI529" s="25"/>
    </row>
    <row r="530" ht="18">
      <c r="AI530" s="25"/>
    </row>
    <row r="531" ht="18">
      <c r="AI531" s="25"/>
    </row>
    <row r="532" ht="18">
      <c r="AI532" s="25"/>
    </row>
    <row r="533" ht="18">
      <c r="AI533" s="25"/>
    </row>
    <row r="534" ht="18">
      <c r="AI534" s="25"/>
    </row>
    <row r="535" ht="18">
      <c r="AI535" s="25"/>
    </row>
    <row r="536" ht="18">
      <c r="AI536" s="25"/>
    </row>
    <row r="537" ht="18">
      <c r="AI537" s="25"/>
    </row>
    <row r="538" ht="18">
      <c r="AI538" s="25"/>
    </row>
    <row r="539" ht="18">
      <c r="AI539" s="25"/>
    </row>
    <row r="540" ht="18">
      <c r="AI540" s="25"/>
    </row>
    <row r="541" ht="18">
      <c r="AI541" s="25"/>
    </row>
    <row r="542" ht="18">
      <c r="AI542" s="25"/>
    </row>
    <row r="543" ht="18">
      <c r="AI543" s="25"/>
    </row>
    <row r="544" ht="18">
      <c r="AI544" s="25"/>
    </row>
    <row r="545" ht="18">
      <c r="AI545" s="25"/>
    </row>
    <row r="546" ht="18">
      <c r="AI546" s="25"/>
    </row>
    <row r="547" ht="18">
      <c r="AI547" s="25"/>
    </row>
    <row r="548" ht="18">
      <c r="AI548" s="25"/>
    </row>
    <row r="549" ht="18">
      <c r="AI549" s="25"/>
    </row>
    <row r="550" ht="18">
      <c r="AI550" s="25"/>
    </row>
    <row r="551" ht="18">
      <c r="AI551" s="25"/>
    </row>
    <row r="552" ht="18">
      <c r="AI552" s="25"/>
    </row>
    <row r="553" ht="18">
      <c r="AI553" s="25"/>
    </row>
    <row r="554" ht="18">
      <c r="AI554" s="25"/>
    </row>
    <row r="555" ht="18">
      <c r="AI555" s="25"/>
    </row>
    <row r="556" ht="18">
      <c r="AI556" s="25"/>
    </row>
    <row r="557" ht="18">
      <c r="AI557" s="25"/>
    </row>
    <row r="558" ht="18">
      <c r="AI558" s="25"/>
    </row>
    <row r="559" ht="18">
      <c r="AI559" s="25"/>
    </row>
    <row r="560" ht="18">
      <c r="AI560" s="25"/>
    </row>
    <row r="561" ht="18">
      <c r="AI561" s="25"/>
    </row>
    <row r="562" ht="18">
      <c r="AI562" s="25"/>
    </row>
    <row r="563" ht="18">
      <c r="AI563" s="25"/>
    </row>
    <row r="564" ht="18">
      <c r="AI564" s="25"/>
    </row>
    <row r="565" ht="18">
      <c r="AI565" s="25"/>
    </row>
    <row r="566" ht="18">
      <c r="AI566" s="25"/>
    </row>
    <row r="567" ht="18">
      <c r="AI567" s="25"/>
    </row>
    <row r="568" ht="18">
      <c r="AI568" s="25"/>
    </row>
    <row r="569" ht="18">
      <c r="AI569" s="25"/>
    </row>
    <row r="570" ht="18">
      <c r="AI570" s="25"/>
    </row>
    <row r="571" ht="18">
      <c r="AI571" s="25"/>
    </row>
    <row r="572" ht="18">
      <c r="AI572" s="25"/>
    </row>
    <row r="573" ht="18">
      <c r="AI573" s="25"/>
    </row>
    <row r="574" ht="18">
      <c r="AI574" s="25"/>
    </row>
    <row r="575" ht="18">
      <c r="AI575" s="25"/>
    </row>
    <row r="576" ht="18">
      <c r="AI576" s="25"/>
    </row>
    <row r="577" ht="18">
      <c r="AI577" s="25"/>
    </row>
    <row r="578" ht="18">
      <c r="AI578" s="25"/>
    </row>
    <row r="579" ht="18">
      <c r="AI579" s="25"/>
    </row>
    <row r="580" ht="18">
      <c r="AI580" s="25"/>
    </row>
    <row r="581" ht="18">
      <c r="AI581" s="25"/>
    </row>
    <row r="582" ht="18">
      <c r="AI582" s="25"/>
    </row>
    <row r="583" ht="18">
      <c r="AI583" s="25"/>
    </row>
    <row r="584" ht="18">
      <c r="AI584" s="25"/>
    </row>
    <row r="585" ht="18">
      <c r="AI585" s="25"/>
    </row>
    <row r="586" ht="18">
      <c r="AI586" s="25"/>
    </row>
    <row r="587" ht="18">
      <c r="AI587" s="25"/>
    </row>
    <row r="588" ht="18">
      <c r="AI588" s="25"/>
    </row>
    <row r="589" ht="18">
      <c r="AI589" s="25"/>
    </row>
    <row r="590" ht="18">
      <c r="AI590" s="25"/>
    </row>
    <row r="591" ht="18">
      <c r="AI591" s="25"/>
    </row>
    <row r="592" ht="18">
      <c r="AI592" s="25"/>
    </row>
    <row r="593" ht="18">
      <c r="AI593" s="25"/>
    </row>
    <row r="594" ht="18">
      <c r="AI594" s="25"/>
    </row>
    <row r="595" ht="18">
      <c r="AI595" s="25"/>
    </row>
    <row r="596" ht="18">
      <c r="AI596" s="25"/>
    </row>
    <row r="597" ht="18">
      <c r="AI597" s="25"/>
    </row>
    <row r="598" ht="18">
      <c r="AI598" s="25"/>
    </row>
    <row r="599" ht="18">
      <c r="AI599" s="25"/>
    </row>
    <row r="600" ht="18">
      <c r="AI600" s="25"/>
    </row>
    <row r="601" ht="18">
      <c r="AI601" s="25"/>
    </row>
    <row r="602" ht="18">
      <c r="AI602" s="25"/>
    </row>
    <row r="603" ht="18">
      <c r="AI603" s="25"/>
    </row>
    <row r="604" ht="18">
      <c r="AI604" s="25"/>
    </row>
    <row r="605" ht="18">
      <c r="AI605" s="25"/>
    </row>
    <row r="606" ht="18">
      <c r="AI606" s="25"/>
    </row>
    <row r="607" ht="18">
      <c r="AI607" s="25"/>
    </row>
    <row r="608" ht="18">
      <c r="AI608" s="25"/>
    </row>
    <row r="609" ht="18">
      <c r="AI609" s="25"/>
    </row>
    <row r="610" ht="18">
      <c r="AI610" s="25"/>
    </row>
    <row r="611" ht="18">
      <c r="AI611" s="25"/>
    </row>
    <row r="612" ht="18">
      <c r="AI612" s="25"/>
    </row>
    <row r="613" ht="18">
      <c r="AI613" s="25"/>
    </row>
    <row r="614" ht="18">
      <c r="AI614" s="25"/>
    </row>
    <row r="615" ht="18">
      <c r="AI615" s="25"/>
    </row>
    <row r="616" ht="18">
      <c r="AI616" s="25"/>
    </row>
    <row r="617" ht="18">
      <c r="AI617" s="25"/>
    </row>
    <row r="618" ht="18">
      <c r="AI618" s="25"/>
    </row>
    <row r="619" ht="18">
      <c r="AI619" s="25"/>
    </row>
    <row r="620" ht="18">
      <c r="AI620" s="25"/>
    </row>
    <row r="621" ht="18">
      <c r="AI621" s="25"/>
    </row>
    <row r="622" ht="18">
      <c r="AI622" s="25"/>
    </row>
    <row r="623" ht="18">
      <c r="AI623" s="25"/>
    </row>
    <row r="624" ht="18">
      <c r="AI624" s="25"/>
    </row>
    <row r="625" ht="18">
      <c r="AI625" s="25"/>
    </row>
    <row r="626" ht="18">
      <c r="AI626" s="25"/>
    </row>
    <row r="627" ht="18">
      <c r="AI627" s="25"/>
    </row>
    <row r="628" ht="18">
      <c r="AI628" s="25"/>
    </row>
    <row r="629" ht="18">
      <c r="AI629" s="25"/>
    </row>
    <row r="630" ht="18">
      <c r="AI630" s="25"/>
    </row>
    <row r="631" ht="18">
      <c r="AI631" s="25"/>
    </row>
    <row r="632" ht="18">
      <c r="AI632" s="25"/>
    </row>
    <row r="633" ht="18">
      <c r="AI633" s="25"/>
    </row>
    <row r="634" ht="18">
      <c r="AI634" s="25"/>
    </row>
    <row r="635" ht="18">
      <c r="AI635" s="25"/>
    </row>
    <row r="636" ht="18">
      <c r="AI636" s="25"/>
    </row>
    <row r="637" ht="18">
      <c r="AI637" s="25"/>
    </row>
    <row r="638" ht="18">
      <c r="AI638" s="25"/>
    </row>
    <row r="639" ht="18">
      <c r="AI639" s="25"/>
    </row>
    <row r="640" ht="18">
      <c r="AI640" s="25"/>
    </row>
    <row r="641" ht="18">
      <c r="AI641" s="25"/>
    </row>
    <row r="642" ht="18">
      <c r="AI642" s="25"/>
    </row>
    <row r="643" ht="18">
      <c r="AI643" s="25"/>
    </row>
    <row r="644" ht="18">
      <c r="AI644" s="25"/>
    </row>
    <row r="645" ht="18">
      <c r="AI645" s="25"/>
    </row>
    <row r="646" ht="18">
      <c r="AI646" s="25"/>
    </row>
    <row r="647" ht="18">
      <c r="AI647" s="25"/>
    </row>
    <row r="648" ht="18">
      <c r="AI648" s="25"/>
    </row>
    <row r="649" ht="18">
      <c r="AI649" s="25"/>
    </row>
    <row r="650" ht="18">
      <c r="AI650" s="25"/>
    </row>
    <row r="651" ht="18">
      <c r="AI651" s="25"/>
    </row>
    <row r="652" ht="18">
      <c r="AI652" s="25"/>
    </row>
    <row r="653" ht="18">
      <c r="AI653" s="25"/>
    </row>
    <row r="654" ht="18">
      <c r="AI654" s="25"/>
    </row>
    <row r="655" ht="18">
      <c r="AI655" s="25"/>
    </row>
    <row r="656" ht="18">
      <c r="AI656" s="25"/>
    </row>
    <row r="657" ht="18">
      <c r="AI657" s="25"/>
    </row>
    <row r="658" ht="18">
      <c r="AI658" s="25"/>
    </row>
    <row r="659" ht="18">
      <c r="AI659" s="25"/>
    </row>
    <row r="660" ht="18">
      <c r="AI660" s="25"/>
    </row>
    <row r="661" ht="18">
      <c r="AI661" s="25"/>
    </row>
    <row r="662" ht="18">
      <c r="AI662" s="25"/>
    </row>
    <row r="663" ht="18">
      <c r="AI663" s="25"/>
    </row>
    <row r="664" ht="18">
      <c r="AI664" s="25"/>
    </row>
    <row r="665" ht="18">
      <c r="AI665" s="25"/>
    </row>
    <row r="666" ht="18">
      <c r="AI666" s="25"/>
    </row>
    <row r="667" ht="18">
      <c r="AI667" s="25"/>
    </row>
    <row r="668" ht="18">
      <c r="AI668" s="25"/>
    </row>
    <row r="669" ht="18">
      <c r="AI669" s="25"/>
    </row>
    <row r="670" ht="18">
      <c r="AI670" s="25"/>
    </row>
    <row r="671" ht="18">
      <c r="AI671" s="25"/>
    </row>
    <row r="672" ht="18">
      <c r="AI672" s="25"/>
    </row>
    <row r="673" ht="18">
      <c r="AI673" s="25"/>
    </row>
    <row r="674" ht="18">
      <c r="AI674" s="25"/>
    </row>
    <row r="675" ht="18">
      <c r="AI675" s="25"/>
    </row>
    <row r="676" ht="18">
      <c r="AI676" s="25"/>
    </row>
    <row r="677" ht="18">
      <c r="AI677" s="25"/>
    </row>
    <row r="678" ht="18">
      <c r="AI678" s="25"/>
    </row>
    <row r="679" ht="18">
      <c r="AI679" s="25"/>
    </row>
    <row r="680" ht="18">
      <c r="AI680" s="25"/>
    </row>
    <row r="681" ht="18">
      <c r="AI681" s="25"/>
    </row>
    <row r="682" ht="18">
      <c r="AI682" s="25"/>
    </row>
    <row r="683" ht="18">
      <c r="AI683" s="25"/>
    </row>
    <row r="684" ht="18">
      <c r="AI684" s="25"/>
    </row>
    <row r="685" ht="18">
      <c r="AI685" s="25"/>
    </row>
    <row r="686" ht="18">
      <c r="AI686" s="25"/>
    </row>
    <row r="687" ht="18">
      <c r="AI687" s="25"/>
    </row>
    <row r="688" ht="18">
      <c r="AI688" s="25"/>
    </row>
    <row r="689" ht="18">
      <c r="AI689" s="25"/>
    </row>
    <row r="690" ht="18">
      <c r="AI690" s="25"/>
    </row>
    <row r="691" ht="18">
      <c r="AI691" s="25"/>
    </row>
    <row r="692" ht="18">
      <c r="AI692" s="25"/>
    </row>
    <row r="693" ht="18">
      <c r="AI693" s="25"/>
    </row>
    <row r="694" ht="18">
      <c r="AI694" s="25"/>
    </row>
    <row r="695" ht="18">
      <c r="AI695" s="25"/>
    </row>
    <row r="696" ht="18">
      <c r="AI696" s="25"/>
    </row>
    <row r="697" ht="18">
      <c r="AI697" s="25"/>
    </row>
    <row r="698" ht="18">
      <c r="AI698" s="25"/>
    </row>
    <row r="699" ht="18">
      <c r="AI699" s="25"/>
    </row>
    <row r="700" ht="18">
      <c r="AI700" s="25"/>
    </row>
    <row r="701" ht="18">
      <c r="AI701" s="25"/>
    </row>
    <row r="702" ht="18">
      <c r="AI702" s="25"/>
    </row>
    <row r="703" ht="18">
      <c r="AI703" s="25"/>
    </row>
    <row r="704" ht="18">
      <c r="AI704" s="25"/>
    </row>
    <row r="705" ht="18">
      <c r="AI705" s="25"/>
    </row>
    <row r="706" ht="18">
      <c r="AI706" s="25"/>
    </row>
    <row r="707" ht="18">
      <c r="AI707" s="25"/>
    </row>
    <row r="708" ht="18">
      <c r="AI708" s="25"/>
    </row>
    <row r="709" ht="18">
      <c r="AI709" s="25"/>
    </row>
    <row r="710" ht="18">
      <c r="AI710" s="25"/>
    </row>
    <row r="711" ht="18">
      <c r="AI711" s="25"/>
    </row>
    <row r="712" ht="18">
      <c r="AI712" s="25"/>
    </row>
    <row r="713" ht="18">
      <c r="AI713" s="25"/>
    </row>
    <row r="714" ht="18">
      <c r="AI714" s="25"/>
    </row>
    <row r="715" ht="18">
      <c r="AI715" s="25"/>
    </row>
    <row r="716" ht="18">
      <c r="AI716" s="25"/>
    </row>
    <row r="717" ht="18">
      <c r="AI717" s="25"/>
    </row>
    <row r="718" ht="18">
      <c r="AI718" s="25"/>
    </row>
    <row r="719" ht="18">
      <c r="AI719" s="25"/>
    </row>
    <row r="720" ht="18">
      <c r="AI720" s="25"/>
    </row>
    <row r="721" ht="18">
      <c r="AI721" s="25"/>
    </row>
    <row r="722" ht="18">
      <c r="AI722" s="25"/>
    </row>
    <row r="723" ht="18">
      <c r="AI723" s="25"/>
    </row>
    <row r="724" ht="18">
      <c r="AI724" s="25"/>
    </row>
    <row r="725" ht="18">
      <c r="AI725" s="25"/>
    </row>
    <row r="726" ht="18">
      <c r="AI726" s="25"/>
    </row>
    <row r="727" ht="18">
      <c r="AI727" s="25"/>
    </row>
    <row r="728" ht="18">
      <c r="AI728" s="25"/>
    </row>
    <row r="729" ht="18">
      <c r="AI729" s="25"/>
    </row>
    <row r="730" ht="18">
      <c r="AI730" s="25"/>
    </row>
    <row r="731" ht="18">
      <c r="AI731" s="25"/>
    </row>
    <row r="732" ht="18">
      <c r="AI732" s="25"/>
    </row>
    <row r="733" ht="18">
      <c r="AI733" s="25"/>
    </row>
    <row r="734" ht="18">
      <c r="AI734" s="25"/>
    </row>
    <row r="735" ht="18">
      <c r="AI735" s="25"/>
    </row>
    <row r="736" ht="18">
      <c r="AI736" s="25"/>
    </row>
    <row r="737" ht="18">
      <c r="AI737" s="25"/>
    </row>
    <row r="738" ht="18">
      <c r="AI738" s="25"/>
    </row>
    <row r="739" ht="18">
      <c r="AI739" s="25"/>
    </row>
    <row r="740" ht="18">
      <c r="AI740" s="25"/>
    </row>
    <row r="741" ht="18">
      <c r="AI741" s="25"/>
    </row>
    <row r="742" ht="18">
      <c r="AI742" s="25"/>
    </row>
    <row r="743" ht="18">
      <c r="AI743" s="25"/>
    </row>
    <row r="744" ht="18">
      <c r="AI744" s="25"/>
    </row>
    <row r="745" ht="18">
      <c r="AI745" s="25"/>
    </row>
    <row r="746" ht="18">
      <c r="AI746" s="25"/>
    </row>
    <row r="747" ht="18">
      <c r="AI747" s="25"/>
    </row>
    <row r="748" ht="18">
      <c r="AI748" s="25"/>
    </row>
    <row r="749" ht="18">
      <c r="AI749" s="25"/>
    </row>
    <row r="750" ht="18">
      <c r="AI750" s="25"/>
    </row>
    <row r="751" ht="18">
      <c r="AI751" s="25"/>
    </row>
    <row r="752" ht="18">
      <c r="AI752" s="25"/>
    </row>
    <row r="753" ht="18">
      <c r="AI753" s="25"/>
    </row>
    <row r="754" ht="18">
      <c r="AI754" s="25"/>
    </row>
    <row r="755" ht="18">
      <c r="AI755" s="25"/>
    </row>
    <row r="756" ht="18">
      <c r="AI756" s="25"/>
    </row>
    <row r="757" ht="18">
      <c r="AI757" s="25"/>
    </row>
    <row r="758" ht="18">
      <c r="AI758" s="25"/>
    </row>
    <row r="759" ht="18">
      <c r="AI759" s="25"/>
    </row>
    <row r="760" ht="18">
      <c r="AI760" s="25"/>
    </row>
    <row r="761" ht="18">
      <c r="AI761" s="25"/>
    </row>
    <row r="762" ht="18">
      <c r="AI762" s="25"/>
    </row>
    <row r="763" ht="18">
      <c r="AI763" s="25"/>
    </row>
    <row r="764" ht="18">
      <c r="AI764" s="25"/>
    </row>
    <row r="765" ht="18">
      <c r="AI765" s="25"/>
    </row>
    <row r="766" ht="18">
      <c r="AI766" s="25"/>
    </row>
    <row r="767" ht="18">
      <c r="AI767" s="25"/>
    </row>
    <row r="768" ht="18">
      <c r="AI768" s="25"/>
    </row>
    <row r="769" ht="18">
      <c r="AI769" s="25"/>
    </row>
    <row r="770" ht="18">
      <c r="AI770" s="25"/>
    </row>
    <row r="771" ht="18">
      <c r="AI771" s="25"/>
    </row>
    <row r="772" ht="18">
      <c r="AI772" s="25"/>
    </row>
    <row r="773" ht="18">
      <c r="AI773" s="25"/>
    </row>
    <row r="774" ht="18">
      <c r="AI774" s="25"/>
    </row>
    <row r="775" ht="18">
      <c r="AI775" s="25"/>
    </row>
    <row r="776" ht="18">
      <c r="AI776" s="25"/>
    </row>
    <row r="777" ht="18">
      <c r="AI777" s="25"/>
    </row>
    <row r="778" ht="18">
      <c r="AI778" s="25"/>
    </row>
    <row r="779" ht="18">
      <c r="AI779" s="25"/>
    </row>
    <row r="780" ht="18">
      <c r="AI780" s="25"/>
    </row>
    <row r="781" ht="18">
      <c r="AI781" s="25"/>
    </row>
    <row r="782" ht="18">
      <c r="AI782" s="25"/>
    </row>
    <row r="783" ht="18">
      <c r="AI783" s="25"/>
    </row>
    <row r="784" ht="18">
      <c r="AI784" s="25"/>
    </row>
    <row r="785" ht="18">
      <c r="AI785" s="25"/>
    </row>
    <row r="786" ht="18">
      <c r="AI786" s="25"/>
    </row>
    <row r="787" ht="18">
      <c r="AI787" s="25"/>
    </row>
    <row r="788" ht="18">
      <c r="AI788" s="25"/>
    </row>
    <row r="789" ht="18">
      <c r="AI789" s="25"/>
    </row>
    <row r="790" ht="18">
      <c r="AI790" s="25"/>
    </row>
    <row r="791" ht="18">
      <c r="AI791" s="25"/>
    </row>
    <row r="792" ht="18">
      <c r="AI792" s="25"/>
    </row>
    <row r="793" ht="18">
      <c r="AI793" s="25"/>
    </row>
    <row r="794" ht="18">
      <c r="AI794" s="25"/>
    </row>
    <row r="795" ht="18">
      <c r="AI795" s="25"/>
    </row>
    <row r="796" ht="18">
      <c r="AI796" s="25"/>
    </row>
    <row r="797" ht="18">
      <c r="AI797" s="25"/>
    </row>
    <row r="798" ht="18">
      <c r="AI798" s="25"/>
    </row>
    <row r="799" ht="18">
      <c r="AI799" s="25"/>
    </row>
    <row r="800" ht="18">
      <c r="AI800" s="25"/>
    </row>
    <row r="801" ht="18">
      <c r="AI801" s="25"/>
    </row>
    <row r="802" ht="18">
      <c r="AI802" s="25"/>
    </row>
    <row r="803" ht="18">
      <c r="AI803" s="25"/>
    </row>
    <row r="804" ht="18">
      <c r="AI804" s="25"/>
    </row>
    <row r="805" ht="18">
      <c r="AI805" s="25"/>
    </row>
    <row r="806" ht="18">
      <c r="AI806" s="25"/>
    </row>
    <row r="807" ht="18">
      <c r="AI807" s="25"/>
    </row>
    <row r="808" ht="18">
      <c r="AI808" s="25"/>
    </row>
    <row r="809" ht="18">
      <c r="AI809" s="25"/>
    </row>
    <row r="810" ht="18">
      <c r="AI810" s="25"/>
    </row>
    <row r="811" ht="18">
      <c r="AI811" s="25"/>
    </row>
    <row r="812" ht="18">
      <c r="AI812" s="25"/>
    </row>
    <row r="813" ht="18">
      <c r="AI813" s="25"/>
    </row>
    <row r="814" ht="18">
      <c r="AI814" s="25"/>
    </row>
    <row r="815" ht="18">
      <c r="AI815" s="25"/>
    </row>
    <row r="816" ht="18">
      <c r="AI816" s="25"/>
    </row>
    <row r="817" ht="18">
      <c r="AI817" s="25"/>
    </row>
    <row r="818" ht="18">
      <c r="AI818" s="25"/>
    </row>
    <row r="819" ht="18">
      <c r="AI819" s="25"/>
    </row>
    <row r="820" ht="18">
      <c r="AI820" s="25"/>
    </row>
    <row r="821" ht="18">
      <c r="AI821" s="25"/>
    </row>
    <row r="822" ht="18">
      <c r="AI822" s="25"/>
    </row>
    <row r="823" ht="18">
      <c r="AI823" s="25"/>
    </row>
    <row r="824" ht="18">
      <c r="AI824" s="25"/>
    </row>
    <row r="825" ht="18">
      <c r="AI825" s="25"/>
    </row>
    <row r="826" ht="18">
      <c r="AI826" s="25"/>
    </row>
    <row r="827" ht="18">
      <c r="AI827" s="25"/>
    </row>
    <row r="828" ht="18">
      <c r="AI828" s="25"/>
    </row>
    <row r="829" ht="18">
      <c r="AI829" s="25"/>
    </row>
    <row r="830" ht="18">
      <c r="AI830" s="25"/>
    </row>
    <row r="831" ht="18">
      <c r="AI831" s="25"/>
    </row>
    <row r="832" ht="18">
      <c r="AI832" s="25"/>
    </row>
    <row r="833" ht="18">
      <c r="AI833" s="25"/>
    </row>
    <row r="834" ht="18">
      <c r="AI834" s="25"/>
    </row>
    <row r="835" ht="18">
      <c r="AI835" s="25"/>
    </row>
    <row r="836" ht="18">
      <c r="AI836" s="25"/>
    </row>
    <row r="837" ht="18">
      <c r="AI837" s="25"/>
    </row>
    <row r="838" ht="18">
      <c r="AI838" s="25"/>
    </row>
    <row r="839" ht="18">
      <c r="AI839" s="25"/>
    </row>
    <row r="840" ht="18">
      <c r="AI840" s="25"/>
    </row>
    <row r="841" ht="18">
      <c r="AI841" s="25"/>
    </row>
    <row r="842" ht="18">
      <c r="AI842" s="25"/>
    </row>
    <row r="843" ht="18">
      <c r="AI843" s="25"/>
    </row>
    <row r="844" ht="18">
      <c r="AI844" s="25"/>
    </row>
    <row r="845" ht="18">
      <c r="AI845" s="25"/>
    </row>
    <row r="846" ht="18">
      <c r="AI846" s="25"/>
    </row>
  </sheetData>
  <sheetProtection/>
  <mergeCells count="66">
    <mergeCell ref="AG3:AH3"/>
    <mergeCell ref="A17:B17"/>
    <mergeCell ref="A38:B38"/>
    <mergeCell ref="Q3:R3"/>
    <mergeCell ref="A37:B37"/>
    <mergeCell ref="A24:B24"/>
    <mergeCell ref="A18:B18"/>
    <mergeCell ref="A19:B19"/>
    <mergeCell ref="A20:B20"/>
    <mergeCell ref="A11:B11"/>
    <mergeCell ref="A1:AI2"/>
    <mergeCell ref="A35:B35"/>
    <mergeCell ref="A36:B36"/>
    <mergeCell ref="A21:B21"/>
    <mergeCell ref="A22:B22"/>
    <mergeCell ref="A14:B14"/>
    <mergeCell ref="A15:B15"/>
    <mergeCell ref="A16:B16"/>
    <mergeCell ref="A27:B27"/>
    <mergeCell ref="A23:B23"/>
    <mergeCell ref="A33:B33"/>
    <mergeCell ref="A34:B34"/>
    <mergeCell ref="A25:B25"/>
    <mergeCell ref="A26:B26"/>
    <mergeCell ref="A31:B31"/>
    <mergeCell ref="A32:B32"/>
    <mergeCell ref="A28:B28"/>
    <mergeCell ref="A29:B29"/>
    <mergeCell ref="A52:B52"/>
    <mergeCell ref="A53:B53"/>
    <mergeCell ref="A49:B49"/>
    <mergeCell ref="A48:B48"/>
    <mergeCell ref="A45:B45"/>
    <mergeCell ref="A39:B39"/>
    <mergeCell ref="A42:B42"/>
    <mergeCell ref="A40:B40"/>
    <mergeCell ref="A41:B41"/>
    <mergeCell ref="A44:B44"/>
    <mergeCell ref="A12:B12"/>
    <mergeCell ref="A7:B7"/>
    <mergeCell ref="A8:B8"/>
    <mergeCell ref="A9:B9"/>
    <mergeCell ref="A10:B10"/>
    <mergeCell ref="A54:B54"/>
    <mergeCell ref="A43:B43"/>
    <mergeCell ref="A46:B46"/>
    <mergeCell ref="A47:B47"/>
    <mergeCell ref="A50:B50"/>
    <mergeCell ref="A13:B13"/>
    <mergeCell ref="M3:N3"/>
    <mergeCell ref="O3:P3"/>
    <mergeCell ref="A5:B5"/>
    <mergeCell ref="A6:B6"/>
    <mergeCell ref="I3:J3"/>
    <mergeCell ref="A3:B4"/>
    <mergeCell ref="C3:D3"/>
    <mergeCell ref="E3:F3"/>
    <mergeCell ref="G3:H3"/>
    <mergeCell ref="S3:T3"/>
    <mergeCell ref="U3:V3"/>
    <mergeCell ref="AC3:AD3"/>
    <mergeCell ref="K3:L3"/>
    <mergeCell ref="AE3:AF3"/>
    <mergeCell ref="AA3:AB3"/>
    <mergeCell ref="W3:X3"/>
    <mergeCell ref="Y3:Z3"/>
  </mergeCells>
  <printOptions horizontalCentered="1"/>
  <pageMargins left="0" right="0" top="0" bottom="0" header="0.5118110236220472" footer="0.5118110236220472"/>
  <pageSetup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</dc:creator>
  <cp:keywords/>
  <dc:description/>
  <cp:lastModifiedBy>Пользователь</cp:lastModifiedBy>
  <dcterms:created xsi:type="dcterms:W3CDTF">2019-03-26T07:36:06Z</dcterms:created>
  <dcterms:modified xsi:type="dcterms:W3CDTF">2019-07-25T05:33:32Z</dcterms:modified>
  <cp:category/>
  <cp:version/>
  <cp:contentType/>
  <cp:contentStatus/>
</cp:coreProperties>
</file>